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03DBDA74-ADA9-4F75-A197-A12B80131983}" xr6:coauthVersionLast="47" xr6:coauthVersionMax="47" xr10:uidLastSave="{00000000-0000-0000-0000-000000000000}"/>
  <bookViews>
    <workbookView xWindow="-120" yWindow="-120" windowWidth="29040" windowHeight="15840" firstSheet="18" activeTab="29" xr2:uid="{00000000-000D-0000-FFFF-FFFF00000000}"/>
  </bookViews>
  <sheets>
    <sheet name="K66ECE" sheetId="20" r:id="rId1"/>
    <sheet name="K66ERE" sheetId="23" r:id="rId2"/>
    <sheet name="K67ECE1" sheetId="24" r:id="rId3"/>
    <sheet name="K67ECE2" sheetId="25" r:id="rId4"/>
    <sheet name="K67EEC" sheetId="26" r:id="rId5"/>
    <sheet name="K67ERE" sheetId="27" r:id="rId6"/>
    <sheet name="K68ECE1" sheetId="28" r:id="rId7"/>
    <sheet name="K68ECE2" sheetId="29" r:id="rId8"/>
    <sheet name="K68ERE" sheetId="30" r:id="rId9"/>
    <sheet name="K68EEC1" sheetId="49" r:id="rId10"/>
    <sheet name="K68EEC2" sheetId="50" r:id="rId11"/>
    <sheet name="K69ECE1" sheetId="31" r:id="rId12"/>
    <sheet name="K69ECE2" sheetId="32" r:id="rId13"/>
    <sheet name="K69ECE3" sheetId="33" r:id="rId14"/>
    <sheet name="K69ECE4" sheetId="34" r:id="rId15"/>
    <sheet name="K69ECE5" sheetId="35" r:id="rId16"/>
    <sheet name="K69ECE6" sheetId="36" r:id="rId17"/>
    <sheet name="K69ECE7" sheetId="37" r:id="rId18"/>
    <sheet name="K69ECE8" sheetId="38" r:id="rId19"/>
    <sheet name="K69EEC1" sheetId="39" r:id="rId20"/>
    <sheet name="K69EEC2" sheetId="40" r:id="rId21"/>
    <sheet name="K69EEC3" sheetId="41" r:id="rId22"/>
    <sheet name="K69EEC4" sheetId="42" r:id="rId23"/>
    <sheet name="K69EEC5" sheetId="43" r:id="rId24"/>
    <sheet name="K69EEC6" sheetId="44" r:id="rId25"/>
    <sheet name="K69EEC7" sheetId="45" r:id="rId26"/>
    <sheet name="K69EEC8" sheetId="46" r:id="rId27"/>
    <sheet name="K69ERE1" sheetId="47" r:id="rId28"/>
    <sheet name="K69ERE2" sheetId="48" r:id="rId29"/>
    <sheet name="Thống kê" sheetId="16" r:id="rId30"/>
  </sheets>
  <externalReferences>
    <externalReference r:id="rId3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1" i="29" l="1"/>
  <c r="K71" i="29" s="1"/>
  <c r="H71" i="29"/>
  <c r="I71" i="29" s="1"/>
  <c r="G71" i="29"/>
  <c r="F71" i="29"/>
  <c r="E71" i="29"/>
  <c r="J70" i="29"/>
  <c r="K70" i="29" s="1"/>
  <c r="H70" i="29"/>
  <c r="I70" i="29" s="1"/>
  <c r="G70" i="29"/>
  <c r="F70" i="29"/>
  <c r="E70" i="29"/>
  <c r="J69" i="29"/>
  <c r="K69" i="29" s="1"/>
  <c r="H69" i="29"/>
  <c r="I69" i="29" s="1"/>
  <c r="G69" i="29"/>
  <c r="F69" i="29"/>
  <c r="E69" i="29"/>
  <c r="J68" i="29"/>
  <c r="K68" i="29" s="1"/>
  <c r="H68" i="29"/>
  <c r="I68" i="29" s="1"/>
  <c r="G68" i="29"/>
  <c r="F68" i="29"/>
  <c r="E68" i="29"/>
  <c r="J67" i="29"/>
  <c r="K67" i="29" s="1"/>
  <c r="H67" i="29"/>
  <c r="I67" i="29" s="1"/>
  <c r="G67" i="29"/>
  <c r="F67" i="29"/>
  <c r="E67" i="29"/>
  <c r="J66" i="29"/>
  <c r="K66" i="29" s="1"/>
  <c r="H66" i="29"/>
  <c r="I66" i="29" s="1"/>
  <c r="G66" i="29"/>
  <c r="F66" i="29"/>
  <c r="E66" i="29"/>
  <c r="J65" i="29"/>
  <c r="K65" i="29" s="1"/>
  <c r="H65" i="29"/>
  <c r="I65" i="29" s="1"/>
  <c r="G65" i="29"/>
  <c r="F65" i="29"/>
  <c r="E65" i="29"/>
  <c r="J64" i="29"/>
  <c r="K64" i="29" s="1"/>
  <c r="H64" i="29"/>
  <c r="I64" i="29" s="1"/>
  <c r="G64" i="29"/>
  <c r="F64" i="29"/>
  <c r="E64" i="29"/>
  <c r="J63" i="29"/>
  <c r="K63" i="29" s="1"/>
  <c r="H63" i="29"/>
  <c r="I63" i="29" s="1"/>
  <c r="G63" i="29"/>
  <c r="F63" i="29"/>
  <c r="E63" i="29"/>
  <c r="J62" i="29"/>
  <c r="K62" i="29" s="1"/>
  <c r="H62" i="29"/>
  <c r="I62" i="29" s="1"/>
  <c r="G62" i="29"/>
  <c r="F62" i="29"/>
  <c r="E62" i="29"/>
  <c r="J61" i="29"/>
  <c r="K61" i="29" s="1"/>
  <c r="H61" i="29"/>
  <c r="I61" i="29" s="1"/>
  <c r="G61" i="29"/>
  <c r="F61" i="29"/>
  <c r="E61" i="29"/>
  <c r="J60" i="29"/>
  <c r="K60" i="29" s="1"/>
  <c r="H60" i="29"/>
  <c r="I60" i="29" s="1"/>
  <c r="G60" i="29"/>
  <c r="F60" i="29"/>
  <c r="E60" i="29"/>
  <c r="J59" i="29"/>
  <c r="K59" i="29" s="1"/>
  <c r="H59" i="29"/>
  <c r="I59" i="29" s="1"/>
  <c r="G59" i="29"/>
  <c r="F59" i="29"/>
  <c r="E59" i="29"/>
  <c r="J58" i="29"/>
  <c r="K58" i="29" s="1"/>
  <c r="H58" i="29"/>
  <c r="I58" i="29" s="1"/>
  <c r="G58" i="29"/>
  <c r="F58" i="29"/>
  <c r="E58" i="29"/>
  <c r="J57" i="29"/>
  <c r="K57" i="29" s="1"/>
  <c r="H57" i="29"/>
  <c r="I57" i="29" s="1"/>
  <c r="G57" i="29"/>
  <c r="F57" i="29"/>
  <c r="E57" i="29"/>
  <c r="J56" i="29"/>
  <c r="K56" i="29" s="1"/>
  <c r="H56" i="29"/>
  <c r="I56" i="29" s="1"/>
  <c r="G56" i="29"/>
  <c r="F56" i="29"/>
  <c r="E56" i="29"/>
  <c r="J55" i="29"/>
  <c r="K55" i="29" s="1"/>
  <c r="H55" i="29"/>
  <c r="I55" i="29" s="1"/>
  <c r="G55" i="29"/>
  <c r="F55" i="29"/>
  <c r="E55" i="29"/>
  <c r="J54" i="29"/>
  <c r="K54" i="29" s="1"/>
  <c r="H54" i="29"/>
  <c r="I54" i="29" s="1"/>
  <c r="G54" i="29"/>
  <c r="F54" i="29"/>
  <c r="E54" i="29"/>
  <c r="J53" i="29"/>
  <c r="K53" i="29" s="1"/>
  <c r="H53" i="29"/>
  <c r="I53" i="29" s="1"/>
  <c r="G53" i="29"/>
  <c r="F53" i="29"/>
  <c r="E53" i="29"/>
  <c r="J52" i="29"/>
  <c r="K52" i="29" s="1"/>
  <c r="H52" i="29"/>
  <c r="I52" i="29" s="1"/>
  <c r="G52" i="29"/>
  <c r="F52" i="29"/>
  <c r="E52" i="29"/>
  <c r="J51" i="29"/>
  <c r="K51" i="29" s="1"/>
  <c r="H51" i="29"/>
  <c r="I51" i="29" s="1"/>
  <c r="G51" i="29"/>
  <c r="F51" i="29"/>
  <c r="E51" i="29"/>
  <c r="J50" i="29"/>
  <c r="K50" i="29" s="1"/>
  <c r="H50" i="29"/>
  <c r="I50" i="29" s="1"/>
  <c r="G50" i="29"/>
  <c r="F50" i="29"/>
  <c r="E50" i="29"/>
  <c r="J49" i="29"/>
  <c r="K49" i="29" s="1"/>
  <c r="H49" i="29"/>
  <c r="I49" i="29" s="1"/>
  <c r="G49" i="29"/>
  <c r="F49" i="29"/>
  <c r="E49" i="29"/>
  <c r="J48" i="29"/>
  <c r="K48" i="29" s="1"/>
  <c r="H48" i="29"/>
  <c r="I48" i="29" s="1"/>
  <c r="G48" i="29"/>
  <c r="F48" i="29"/>
  <c r="E48" i="29"/>
  <c r="J47" i="29"/>
  <c r="K47" i="29" s="1"/>
  <c r="H47" i="29"/>
  <c r="I47" i="29" s="1"/>
  <c r="G47" i="29"/>
  <c r="F47" i="29"/>
  <c r="E47" i="29"/>
  <c r="J46" i="29"/>
  <c r="K46" i="29" s="1"/>
  <c r="H46" i="29"/>
  <c r="I46" i="29" s="1"/>
  <c r="G46" i="29"/>
  <c r="F46" i="29"/>
  <c r="E46" i="29"/>
  <c r="J45" i="29"/>
  <c r="K45" i="29" s="1"/>
  <c r="H45" i="29"/>
  <c r="I45" i="29" s="1"/>
  <c r="G45" i="29"/>
  <c r="F45" i="29"/>
  <c r="E45" i="29"/>
  <c r="J44" i="29"/>
  <c r="K44" i="29" s="1"/>
  <c r="H44" i="29"/>
  <c r="I44" i="29" s="1"/>
  <c r="G44" i="29"/>
  <c r="F44" i="29"/>
  <c r="E44" i="29"/>
  <c r="J43" i="29"/>
  <c r="K43" i="29" s="1"/>
  <c r="H43" i="29"/>
  <c r="I43" i="29" s="1"/>
  <c r="G43" i="29"/>
  <c r="F43" i="29"/>
  <c r="E43" i="29"/>
  <c r="J42" i="29"/>
  <c r="K42" i="29" s="1"/>
  <c r="H42" i="29"/>
  <c r="I42" i="29" s="1"/>
  <c r="G42" i="29"/>
  <c r="F42" i="29"/>
  <c r="E42" i="29"/>
  <c r="J41" i="29"/>
  <c r="K41" i="29" s="1"/>
  <c r="H41" i="29"/>
  <c r="I41" i="29" s="1"/>
  <c r="G41" i="29"/>
  <c r="F41" i="29"/>
  <c r="E41" i="29"/>
  <c r="J40" i="29"/>
  <c r="K40" i="29" s="1"/>
  <c r="H40" i="29"/>
  <c r="I40" i="29" s="1"/>
  <c r="G40" i="29"/>
  <c r="F40" i="29"/>
  <c r="E40" i="29"/>
  <c r="J39" i="29"/>
  <c r="K39" i="29" s="1"/>
  <c r="H39" i="29"/>
  <c r="I39" i="29" s="1"/>
  <c r="G39" i="29"/>
  <c r="F39" i="29"/>
  <c r="E39" i="29"/>
  <c r="J38" i="29"/>
  <c r="K38" i="29" s="1"/>
  <c r="H38" i="29"/>
  <c r="I38" i="29" s="1"/>
  <c r="G38" i="29"/>
  <c r="F38" i="29"/>
  <c r="E38" i="29"/>
  <c r="J37" i="29"/>
  <c r="K37" i="29" s="1"/>
  <c r="H37" i="29"/>
  <c r="I37" i="29" s="1"/>
  <c r="G37" i="29"/>
  <c r="F37" i="29"/>
  <c r="E37" i="29"/>
  <c r="J36" i="29"/>
  <c r="K36" i="29" s="1"/>
  <c r="H36" i="29"/>
  <c r="I36" i="29" s="1"/>
  <c r="G36" i="29"/>
  <c r="F36" i="29"/>
  <c r="E36" i="29"/>
  <c r="J35" i="29"/>
  <c r="K35" i="29" s="1"/>
  <c r="H35" i="29"/>
  <c r="I35" i="29" s="1"/>
  <c r="G35" i="29"/>
  <c r="F35" i="29"/>
  <c r="E35" i="29"/>
  <c r="J34" i="29"/>
  <c r="K34" i="29" s="1"/>
  <c r="H34" i="29"/>
  <c r="I34" i="29" s="1"/>
  <c r="G34" i="29"/>
  <c r="F34" i="29"/>
  <c r="E34" i="29"/>
  <c r="J33" i="29"/>
  <c r="K33" i="29" s="1"/>
  <c r="H33" i="29"/>
  <c r="I33" i="29" s="1"/>
  <c r="G33" i="29"/>
  <c r="F33" i="29"/>
  <c r="E33" i="29"/>
  <c r="J32" i="29"/>
  <c r="K32" i="29" s="1"/>
  <c r="H32" i="29"/>
  <c r="I32" i="29" s="1"/>
  <c r="G32" i="29"/>
  <c r="F32" i="29"/>
  <c r="E32" i="29"/>
  <c r="J31" i="29"/>
  <c r="K31" i="29" s="1"/>
  <c r="H31" i="29"/>
  <c r="I31" i="29" s="1"/>
  <c r="G31" i="29"/>
  <c r="F31" i="29"/>
  <c r="E31" i="29"/>
  <c r="J30" i="29"/>
  <c r="K30" i="29" s="1"/>
  <c r="H30" i="29"/>
  <c r="I30" i="29" s="1"/>
  <c r="G30" i="29"/>
  <c r="F30" i="29"/>
  <c r="E30" i="29"/>
  <c r="J29" i="29"/>
  <c r="K29" i="29" s="1"/>
  <c r="H29" i="29"/>
  <c r="I29" i="29" s="1"/>
  <c r="G29" i="29"/>
  <c r="F29" i="29"/>
  <c r="E29" i="29"/>
  <c r="J28" i="29"/>
  <c r="K28" i="29" s="1"/>
  <c r="H28" i="29"/>
  <c r="I28" i="29" s="1"/>
  <c r="G28" i="29"/>
  <c r="F28" i="29"/>
  <c r="E28" i="29"/>
  <c r="J27" i="29"/>
  <c r="K27" i="29" s="1"/>
  <c r="H27" i="29"/>
  <c r="I27" i="29" s="1"/>
  <c r="G27" i="29"/>
  <c r="F27" i="29"/>
  <c r="E27" i="29"/>
  <c r="J26" i="29"/>
  <c r="K26" i="29" s="1"/>
  <c r="H26" i="29"/>
  <c r="I26" i="29" s="1"/>
  <c r="G26" i="29"/>
  <c r="F26" i="29"/>
  <c r="E26" i="29"/>
  <c r="J25" i="29"/>
  <c r="K25" i="29" s="1"/>
  <c r="H25" i="29"/>
  <c r="I25" i="29" s="1"/>
  <c r="G25" i="29"/>
  <c r="F25" i="29"/>
  <c r="E25" i="29"/>
  <c r="J24" i="29"/>
  <c r="K24" i="29" s="1"/>
  <c r="H24" i="29"/>
  <c r="I24" i="29" s="1"/>
  <c r="G24" i="29"/>
  <c r="F24" i="29"/>
  <c r="E24" i="29"/>
  <c r="J23" i="29"/>
  <c r="K23" i="29" s="1"/>
  <c r="H23" i="29"/>
  <c r="I23" i="29" s="1"/>
  <c r="G23" i="29"/>
  <c r="F23" i="29"/>
  <c r="E23" i="29"/>
  <c r="J22" i="29"/>
  <c r="K22" i="29" s="1"/>
  <c r="H22" i="29"/>
  <c r="I22" i="29" s="1"/>
  <c r="G22" i="29"/>
  <c r="F22" i="29"/>
  <c r="E22" i="29"/>
  <c r="J21" i="29"/>
  <c r="K21" i="29" s="1"/>
  <c r="H21" i="29"/>
  <c r="I21" i="29" s="1"/>
  <c r="G21" i="29"/>
  <c r="F21" i="29"/>
  <c r="E21" i="29"/>
  <c r="J20" i="29"/>
  <c r="K20" i="29" s="1"/>
  <c r="H20" i="29"/>
  <c r="I20" i="29" s="1"/>
  <c r="G20" i="29"/>
  <c r="F20" i="29"/>
  <c r="E20" i="29"/>
  <c r="J19" i="29"/>
  <c r="K19" i="29" s="1"/>
  <c r="H19" i="29"/>
  <c r="I19" i="29" s="1"/>
  <c r="G19" i="29"/>
  <c r="F19" i="29"/>
  <c r="E19" i="29"/>
  <c r="J18" i="29"/>
  <c r="K18" i="29" s="1"/>
  <c r="H18" i="29"/>
  <c r="I18" i="29" s="1"/>
  <c r="G18" i="29"/>
  <c r="F18" i="29"/>
  <c r="E18" i="29"/>
  <c r="J17" i="29"/>
  <c r="K17" i="29" s="1"/>
  <c r="H17" i="29"/>
  <c r="I17" i="29" s="1"/>
  <c r="G17" i="29"/>
  <c r="F17" i="29"/>
  <c r="E17" i="29"/>
  <c r="J16" i="29"/>
  <c r="K16" i="29" s="1"/>
  <c r="H16" i="29"/>
  <c r="I16" i="29" s="1"/>
  <c r="G16" i="29"/>
  <c r="F16" i="29"/>
  <c r="E16" i="29"/>
  <c r="J15" i="29"/>
  <c r="K15" i="29" s="1"/>
  <c r="H15" i="29"/>
  <c r="I15" i="29" s="1"/>
  <c r="G15" i="29"/>
  <c r="F15" i="29"/>
  <c r="E15" i="29"/>
  <c r="J14" i="29"/>
  <c r="K14" i="29" s="1"/>
  <c r="H14" i="29"/>
  <c r="I14" i="29" s="1"/>
  <c r="G14" i="29"/>
  <c r="F14" i="29"/>
  <c r="E14" i="29"/>
  <c r="J13" i="29"/>
  <c r="K13" i="29" s="1"/>
  <c r="H13" i="29"/>
  <c r="I13" i="29" s="1"/>
  <c r="G13" i="29"/>
  <c r="F13" i="29"/>
  <c r="E13" i="29"/>
  <c r="J52" i="48"/>
  <c r="K52" i="48" s="1"/>
  <c r="H52" i="48"/>
  <c r="I52" i="48" s="1"/>
  <c r="G52" i="48"/>
  <c r="F52" i="48"/>
  <c r="E52" i="48"/>
  <c r="J51" i="48"/>
  <c r="K51" i="48" s="1"/>
  <c r="H51" i="48"/>
  <c r="I51" i="48" s="1"/>
  <c r="G51" i="48"/>
  <c r="F51" i="48"/>
  <c r="E51" i="48"/>
  <c r="J50" i="48"/>
  <c r="K50" i="48" s="1"/>
  <c r="H50" i="48"/>
  <c r="I50" i="48" s="1"/>
  <c r="G50" i="48"/>
  <c r="F50" i="48"/>
  <c r="E50" i="48"/>
  <c r="J49" i="48"/>
  <c r="K49" i="48" s="1"/>
  <c r="H49" i="48"/>
  <c r="I49" i="48" s="1"/>
  <c r="G49" i="48"/>
  <c r="F49" i="48"/>
  <c r="E49" i="48"/>
  <c r="J48" i="48"/>
  <c r="K48" i="48" s="1"/>
  <c r="H48" i="48"/>
  <c r="I48" i="48" s="1"/>
  <c r="G48" i="48"/>
  <c r="F48" i="48"/>
  <c r="E48" i="48"/>
  <c r="J47" i="48"/>
  <c r="K47" i="48" s="1"/>
  <c r="H47" i="48"/>
  <c r="I47" i="48" s="1"/>
  <c r="G47" i="48"/>
  <c r="F47" i="48"/>
  <c r="E47" i="48"/>
  <c r="J46" i="48"/>
  <c r="K46" i="48" s="1"/>
  <c r="H46" i="48"/>
  <c r="I46" i="48" s="1"/>
  <c r="G46" i="48"/>
  <c r="F46" i="48"/>
  <c r="E46" i="48"/>
  <c r="J45" i="48"/>
  <c r="K45" i="48" s="1"/>
  <c r="H45" i="48"/>
  <c r="I45" i="48" s="1"/>
  <c r="G45" i="48"/>
  <c r="F45" i="48"/>
  <c r="E45" i="48"/>
  <c r="J44" i="48"/>
  <c r="K44" i="48" s="1"/>
  <c r="H44" i="48"/>
  <c r="I44" i="48" s="1"/>
  <c r="G44" i="48"/>
  <c r="F44" i="48"/>
  <c r="E44" i="48"/>
  <c r="J43" i="48"/>
  <c r="K43" i="48" s="1"/>
  <c r="H43" i="48"/>
  <c r="I43" i="48" s="1"/>
  <c r="G43" i="48"/>
  <c r="F43" i="48"/>
  <c r="E43" i="48"/>
  <c r="J42" i="48"/>
  <c r="K42" i="48" s="1"/>
  <c r="H42" i="48"/>
  <c r="I42" i="48" s="1"/>
  <c r="G42" i="48"/>
  <c r="F42" i="48"/>
  <c r="E42" i="48"/>
  <c r="J41" i="48"/>
  <c r="K41" i="48" s="1"/>
  <c r="H41" i="48"/>
  <c r="I41" i="48" s="1"/>
  <c r="G41" i="48"/>
  <c r="F41" i="48"/>
  <c r="E41" i="48"/>
  <c r="J40" i="48"/>
  <c r="K40" i="48" s="1"/>
  <c r="H40" i="48"/>
  <c r="I40" i="48" s="1"/>
  <c r="G40" i="48"/>
  <c r="F40" i="48"/>
  <c r="E40" i="48"/>
  <c r="J39" i="48"/>
  <c r="K39" i="48" s="1"/>
  <c r="H39" i="48"/>
  <c r="I39" i="48" s="1"/>
  <c r="G39" i="48"/>
  <c r="F39" i="48"/>
  <c r="E39" i="48"/>
  <c r="J38" i="48"/>
  <c r="K38" i="48" s="1"/>
  <c r="H38" i="48"/>
  <c r="I38" i="48" s="1"/>
  <c r="G38" i="48"/>
  <c r="F38" i="48"/>
  <c r="E38" i="48"/>
  <c r="J37" i="48"/>
  <c r="K37" i="48" s="1"/>
  <c r="H37" i="48"/>
  <c r="I37" i="48" s="1"/>
  <c r="G37" i="48"/>
  <c r="F37" i="48"/>
  <c r="E37" i="48"/>
  <c r="J36" i="48"/>
  <c r="K36" i="48" s="1"/>
  <c r="H36" i="48"/>
  <c r="I36" i="48" s="1"/>
  <c r="G36" i="48"/>
  <c r="F36" i="48"/>
  <c r="E36" i="48"/>
  <c r="J35" i="48"/>
  <c r="K35" i="48" s="1"/>
  <c r="H35" i="48"/>
  <c r="I35" i="48" s="1"/>
  <c r="G35" i="48"/>
  <c r="F35" i="48"/>
  <c r="E35" i="48"/>
  <c r="J34" i="48"/>
  <c r="K34" i="48" s="1"/>
  <c r="H34" i="48"/>
  <c r="I34" i="48" s="1"/>
  <c r="G34" i="48"/>
  <c r="F34" i="48"/>
  <c r="E34" i="48"/>
  <c r="J33" i="48"/>
  <c r="K33" i="48" s="1"/>
  <c r="H33" i="48"/>
  <c r="I33" i="48" s="1"/>
  <c r="G33" i="48"/>
  <c r="F33" i="48"/>
  <c r="E33" i="48"/>
  <c r="J32" i="48"/>
  <c r="K32" i="48" s="1"/>
  <c r="H32" i="48"/>
  <c r="I32" i="48" s="1"/>
  <c r="G32" i="48"/>
  <c r="F32" i="48"/>
  <c r="E32" i="48"/>
  <c r="J31" i="48"/>
  <c r="K31" i="48" s="1"/>
  <c r="H31" i="48"/>
  <c r="I31" i="48" s="1"/>
  <c r="G31" i="48"/>
  <c r="F31" i="48"/>
  <c r="E31" i="48"/>
  <c r="J30" i="48"/>
  <c r="K30" i="48" s="1"/>
  <c r="H30" i="48"/>
  <c r="I30" i="48" s="1"/>
  <c r="G30" i="48"/>
  <c r="F30" i="48"/>
  <c r="E30" i="48"/>
  <c r="J29" i="48"/>
  <c r="K29" i="48" s="1"/>
  <c r="H29" i="48"/>
  <c r="I29" i="48" s="1"/>
  <c r="G29" i="48"/>
  <c r="F29" i="48"/>
  <c r="E29" i="48"/>
  <c r="J28" i="48"/>
  <c r="K28" i="48" s="1"/>
  <c r="H28" i="48"/>
  <c r="I28" i="48" s="1"/>
  <c r="G28" i="48"/>
  <c r="F28" i="48"/>
  <c r="E28" i="48"/>
  <c r="J27" i="48"/>
  <c r="K27" i="48" s="1"/>
  <c r="H27" i="48"/>
  <c r="I27" i="48" s="1"/>
  <c r="G27" i="48"/>
  <c r="F27" i="48"/>
  <c r="E27" i="48"/>
  <c r="J26" i="48"/>
  <c r="K26" i="48" s="1"/>
  <c r="H26" i="48"/>
  <c r="I26" i="48" s="1"/>
  <c r="G26" i="48"/>
  <c r="F26" i="48"/>
  <c r="E26" i="48"/>
  <c r="J25" i="48"/>
  <c r="K25" i="48" s="1"/>
  <c r="H25" i="48"/>
  <c r="I25" i="48" s="1"/>
  <c r="G25" i="48"/>
  <c r="F25" i="48"/>
  <c r="E25" i="48"/>
  <c r="J24" i="48"/>
  <c r="K24" i="48" s="1"/>
  <c r="H24" i="48"/>
  <c r="I24" i="48" s="1"/>
  <c r="G24" i="48"/>
  <c r="F24" i="48"/>
  <c r="E24" i="48"/>
  <c r="J23" i="48"/>
  <c r="K23" i="48" s="1"/>
  <c r="H23" i="48"/>
  <c r="I23" i="48" s="1"/>
  <c r="G23" i="48"/>
  <c r="F23" i="48"/>
  <c r="E23" i="48"/>
  <c r="J22" i="48"/>
  <c r="K22" i="48" s="1"/>
  <c r="H22" i="48"/>
  <c r="I22" i="48" s="1"/>
  <c r="G22" i="48"/>
  <c r="F22" i="48"/>
  <c r="E22" i="48"/>
  <c r="J21" i="48"/>
  <c r="K21" i="48" s="1"/>
  <c r="H21" i="48"/>
  <c r="I21" i="48" s="1"/>
  <c r="G21" i="48"/>
  <c r="F21" i="48"/>
  <c r="E21" i="48"/>
  <c r="J20" i="48"/>
  <c r="K20" i="48" s="1"/>
  <c r="H20" i="48"/>
  <c r="I20" i="48" s="1"/>
  <c r="G20" i="48"/>
  <c r="F20" i="48"/>
  <c r="E20" i="48"/>
  <c r="J19" i="48"/>
  <c r="K19" i="48" s="1"/>
  <c r="H19" i="48"/>
  <c r="I19" i="48" s="1"/>
  <c r="G19" i="48"/>
  <c r="F19" i="48"/>
  <c r="E19" i="48"/>
  <c r="J18" i="48"/>
  <c r="K18" i="48" s="1"/>
  <c r="H18" i="48"/>
  <c r="I18" i="48" s="1"/>
  <c r="G18" i="48"/>
  <c r="F18" i="48"/>
  <c r="E18" i="48"/>
  <c r="J17" i="48"/>
  <c r="K17" i="48" s="1"/>
  <c r="H17" i="48"/>
  <c r="I17" i="48" s="1"/>
  <c r="G17" i="48"/>
  <c r="F17" i="48"/>
  <c r="E17" i="48"/>
  <c r="J16" i="48"/>
  <c r="K16" i="48" s="1"/>
  <c r="H16" i="48"/>
  <c r="I16" i="48" s="1"/>
  <c r="G16" i="48"/>
  <c r="F16" i="48"/>
  <c r="E16" i="48"/>
  <c r="J15" i="48"/>
  <c r="K15" i="48" s="1"/>
  <c r="H15" i="48"/>
  <c r="I15" i="48" s="1"/>
  <c r="G15" i="48"/>
  <c r="F15" i="48"/>
  <c r="E15" i="48"/>
  <c r="J14" i="48"/>
  <c r="K14" i="48" s="1"/>
  <c r="H14" i="48"/>
  <c r="I14" i="48" s="1"/>
  <c r="G14" i="48"/>
  <c r="F14" i="48"/>
  <c r="E14" i="48"/>
  <c r="J13" i="48"/>
  <c r="K13" i="48" s="1"/>
  <c r="H13" i="48"/>
  <c r="I13" i="48" s="1"/>
  <c r="G13" i="48"/>
  <c r="F13" i="48"/>
  <c r="E13" i="48"/>
  <c r="J51" i="47"/>
  <c r="K51" i="47" s="1"/>
  <c r="H51" i="47"/>
  <c r="I51" i="47" s="1"/>
  <c r="G51" i="47"/>
  <c r="F51" i="47"/>
  <c r="E51" i="47"/>
  <c r="J50" i="47"/>
  <c r="K50" i="47" s="1"/>
  <c r="H50" i="47"/>
  <c r="I50" i="47" s="1"/>
  <c r="G50" i="47"/>
  <c r="F50" i="47"/>
  <c r="E50" i="47"/>
  <c r="J49" i="47"/>
  <c r="K49" i="47" s="1"/>
  <c r="H49" i="47"/>
  <c r="I49" i="47" s="1"/>
  <c r="G49" i="47"/>
  <c r="F49" i="47"/>
  <c r="E49" i="47"/>
  <c r="J48" i="47"/>
  <c r="K48" i="47" s="1"/>
  <c r="H48" i="47"/>
  <c r="I48" i="47" s="1"/>
  <c r="G48" i="47"/>
  <c r="F48" i="47"/>
  <c r="E48" i="47"/>
  <c r="J47" i="47"/>
  <c r="K47" i="47" s="1"/>
  <c r="H47" i="47"/>
  <c r="I47" i="47" s="1"/>
  <c r="G47" i="47"/>
  <c r="F47" i="47"/>
  <c r="E47" i="47"/>
  <c r="J46" i="47"/>
  <c r="K46" i="47" s="1"/>
  <c r="H46" i="47"/>
  <c r="I46" i="47" s="1"/>
  <c r="G46" i="47"/>
  <c r="F46" i="47"/>
  <c r="E46" i="47"/>
  <c r="J45" i="47"/>
  <c r="K45" i="47" s="1"/>
  <c r="H45" i="47"/>
  <c r="I45" i="47" s="1"/>
  <c r="G45" i="47"/>
  <c r="F45" i="47"/>
  <c r="E45" i="47"/>
  <c r="J44" i="47"/>
  <c r="K44" i="47" s="1"/>
  <c r="H44" i="47"/>
  <c r="I44" i="47" s="1"/>
  <c r="G44" i="47"/>
  <c r="F44" i="47"/>
  <c r="E44" i="47"/>
  <c r="J43" i="47"/>
  <c r="K43" i="47" s="1"/>
  <c r="H43" i="47"/>
  <c r="I43" i="47" s="1"/>
  <c r="G43" i="47"/>
  <c r="F43" i="47"/>
  <c r="E43" i="47"/>
  <c r="J42" i="47"/>
  <c r="K42" i="47" s="1"/>
  <c r="H42" i="47"/>
  <c r="I42" i="47" s="1"/>
  <c r="G42" i="47"/>
  <c r="F42" i="47"/>
  <c r="E42" i="47"/>
  <c r="J41" i="47"/>
  <c r="K41" i="47" s="1"/>
  <c r="H41" i="47"/>
  <c r="I41" i="47" s="1"/>
  <c r="G41" i="47"/>
  <c r="F41" i="47"/>
  <c r="E41" i="47"/>
  <c r="J40" i="47"/>
  <c r="K40" i="47" s="1"/>
  <c r="H40" i="47"/>
  <c r="I40" i="47" s="1"/>
  <c r="G40" i="47"/>
  <c r="F40" i="47"/>
  <c r="E40" i="47"/>
  <c r="J39" i="47"/>
  <c r="K39" i="47" s="1"/>
  <c r="H39" i="47"/>
  <c r="I39" i="47" s="1"/>
  <c r="G39" i="47"/>
  <c r="F39" i="47"/>
  <c r="E39" i="47"/>
  <c r="J38" i="47"/>
  <c r="K38" i="47" s="1"/>
  <c r="H38" i="47"/>
  <c r="I38" i="47" s="1"/>
  <c r="G38" i="47"/>
  <c r="F38" i="47"/>
  <c r="E38" i="47"/>
  <c r="J37" i="47"/>
  <c r="K37" i="47" s="1"/>
  <c r="H37" i="47"/>
  <c r="I37" i="47" s="1"/>
  <c r="G37" i="47"/>
  <c r="F37" i="47"/>
  <c r="E37" i="47"/>
  <c r="J36" i="47"/>
  <c r="K36" i="47" s="1"/>
  <c r="H36" i="47"/>
  <c r="I36" i="47" s="1"/>
  <c r="G36" i="47"/>
  <c r="F36" i="47"/>
  <c r="E36" i="47"/>
  <c r="J35" i="47"/>
  <c r="K35" i="47" s="1"/>
  <c r="H35" i="47"/>
  <c r="I35" i="47" s="1"/>
  <c r="G35" i="47"/>
  <c r="F35" i="47"/>
  <c r="E35" i="47"/>
  <c r="J34" i="47"/>
  <c r="K34" i="47" s="1"/>
  <c r="H34" i="47"/>
  <c r="I34" i="47" s="1"/>
  <c r="G34" i="47"/>
  <c r="F34" i="47"/>
  <c r="E34" i="47"/>
  <c r="J33" i="47"/>
  <c r="K33" i="47" s="1"/>
  <c r="H33" i="47"/>
  <c r="I33" i="47" s="1"/>
  <c r="G33" i="47"/>
  <c r="F33" i="47"/>
  <c r="E33" i="47"/>
  <c r="J32" i="47"/>
  <c r="K32" i="47" s="1"/>
  <c r="H32" i="47"/>
  <c r="I32" i="47" s="1"/>
  <c r="G32" i="47"/>
  <c r="F32" i="47"/>
  <c r="E32" i="47"/>
  <c r="J31" i="47"/>
  <c r="K31" i="47" s="1"/>
  <c r="H31" i="47"/>
  <c r="I31" i="47" s="1"/>
  <c r="G31" i="47"/>
  <c r="F31" i="47"/>
  <c r="E31" i="47"/>
  <c r="J30" i="47"/>
  <c r="K30" i="47" s="1"/>
  <c r="H30" i="47"/>
  <c r="I30" i="47" s="1"/>
  <c r="G30" i="47"/>
  <c r="F30" i="47"/>
  <c r="E30" i="47"/>
  <c r="J29" i="47"/>
  <c r="K29" i="47" s="1"/>
  <c r="H29" i="47"/>
  <c r="I29" i="47" s="1"/>
  <c r="G29" i="47"/>
  <c r="F29" i="47"/>
  <c r="E29" i="47"/>
  <c r="J28" i="47"/>
  <c r="K28" i="47" s="1"/>
  <c r="H28" i="47"/>
  <c r="I28" i="47" s="1"/>
  <c r="G28" i="47"/>
  <c r="F28" i="47"/>
  <c r="E28" i="47"/>
  <c r="J27" i="47"/>
  <c r="K27" i="47" s="1"/>
  <c r="H27" i="47"/>
  <c r="I27" i="47" s="1"/>
  <c r="G27" i="47"/>
  <c r="F27" i="47"/>
  <c r="E27" i="47"/>
  <c r="J26" i="47"/>
  <c r="K26" i="47" s="1"/>
  <c r="H26" i="47"/>
  <c r="I26" i="47" s="1"/>
  <c r="G26" i="47"/>
  <c r="F26" i="47"/>
  <c r="E26" i="47"/>
  <c r="J25" i="47"/>
  <c r="K25" i="47" s="1"/>
  <c r="H25" i="47"/>
  <c r="I25" i="47" s="1"/>
  <c r="G25" i="47"/>
  <c r="F25" i="47"/>
  <c r="E25" i="47"/>
  <c r="J24" i="47"/>
  <c r="K24" i="47" s="1"/>
  <c r="H24" i="47"/>
  <c r="I24" i="47" s="1"/>
  <c r="G24" i="47"/>
  <c r="F24" i="47"/>
  <c r="E24" i="47"/>
  <c r="J23" i="47"/>
  <c r="K23" i="47" s="1"/>
  <c r="H23" i="47"/>
  <c r="I23" i="47" s="1"/>
  <c r="G23" i="47"/>
  <c r="F23" i="47"/>
  <c r="E23" i="47"/>
  <c r="J22" i="47"/>
  <c r="K22" i="47" s="1"/>
  <c r="H22" i="47"/>
  <c r="I22" i="47" s="1"/>
  <c r="G22" i="47"/>
  <c r="F22" i="47"/>
  <c r="E22" i="47"/>
  <c r="J21" i="47"/>
  <c r="K21" i="47" s="1"/>
  <c r="H21" i="47"/>
  <c r="I21" i="47" s="1"/>
  <c r="G21" i="47"/>
  <c r="F21" i="47"/>
  <c r="E21" i="47"/>
  <c r="J20" i="47"/>
  <c r="K20" i="47" s="1"/>
  <c r="H20" i="47"/>
  <c r="I20" i="47" s="1"/>
  <c r="G20" i="47"/>
  <c r="F20" i="47"/>
  <c r="E20" i="47"/>
  <c r="J19" i="47"/>
  <c r="K19" i="47" s="1"/>
  <c r="H19" i="47"/>
  <c r="I19" i="47" s="1"/>
  <c r="G19" i="47"/>
  <c r="F19" i="47"/>
  <c r="E19" i="47"/>
  <c r="J18" i="47"/>
  <c r="K18" i="47" s="1"/>
  <c r="H18" i="47"/>
  <c r="I18" i="47" s="1"/>
  <c r="G18" i="47"/>
  <c r="F18" i="47"/>
  <c r="E18" i="47"/>
  <c r="J17" i="47"/>
  <c r="K17" i="47" s="1"/>
  <c r="H17" i="47"/>
  <c r="I17" i="47" s="1"/>
  <c r="G17" i="47"/>
  <c r="F17" i="47"/>
  <c r="E17" i="47"/>
  <c r="J16" i="47"/>
  <c r="K16" i="47" s="1"/>
  <c r="H16" i="47"/>
  <c r="I16" i="47" s="1"/>
  <c r="G16" i="47"/>
  <c r="F16" i="47"/>
  <c r="E16" i="47"/>
  <c r="J15" i="47"/>
  <c r="K15" i="47" s="1"/>
  <c r="H15" i="47"/>
  <c r="I15" i="47" s="1"/>
  <c r="G15" i="47"/>
  <c r="F15" i="47"/>
  <c r="E15" i="47"/>
  <c r="J14" i="47"/>
  <c r="K14" i="47" s="1"/>
  <c r="H14" i="47"/>
  <c r="I14" i="47" s="1"/>
  <c r="G14" i="47"/>
  <c r="F14" i="47"/>
  <c r="E14" i="47"/>
  <c r="J13" i="47"/>
  <c r="K13" i="47" s="1"/>
  <c r="H13" i="47"/>
  <c r="I13" i="47" s="1"/>
  <c r="G13" i="47"/>
  <c r="F13" i="47"/>
  <c r="E13" i="47"/>
  <c r="J54" i="46"/>
  <c r="K54" i="46" s="1"/>
  <c r="H54" i="46"/>
  <c r="I54" i="46" s="1"/>
  <c r="G54" i="46"/>
  <c r="F54" i="46"/>
  <c r="E54" i="46"/>
  <c r="J53" i="46"/>
  <c r="K53" i="46" s="1"/>
  <c r="H53" i="46"/>
  <c r="I53" i="46" s="1"/>
  <c r="G53" i="46"/>
  <c r="F53" i="46"/>
  <c r="E53" i="46"/>
  <c r="J52" i="46"/>
  <c r="K52" i="46" s="1"/>
  <c r="H52" i="46"/>
  <c r="I52" i="46" s="1"/>
  <c r="G52" i="46"/>
  <c r="F52" i="46"/>
  <c r="E52" i="46"/>
  <c r="J51" i="46"/>
  <c r="K51" i="46" s="1"/>
  <c r="H51" i="46"/>
  <c r="I51" i="46" s="1"/>
  <c r="G51" i="46"/>
  <c r="F51" i="46"/>
  <c r="E51" i="46"/>
  <c r="J50" i="46"/>
  <c r="K50" i="46" s="1"/>
  <c r="H50" i="46"/>
  <c r="I50" i="46" s="1"/>
  <c r="G50" i="46"/>
  <c r="F50" i="46"/>
  <c r="E50" i="46"/>
  <c r="J49" i="46"/>
  <c r="K49" i="46" s="1"/>
  <c r="H49" i="46"/>
  <c r="I49" i="46" s="1"/>
  <c r="G49" i="46"/>
  <c r="F49" i="46"/>
  <c r="E49" i="46"/>
  <c r="J48" i="46"/>
  <c r="K48" i="46" s="1"/>
  <c r="H48" i="46"/>
  <c r="I48" i="46" s="1"/>
  <c r="G48" i="46"/>
  <c r="F48" i="46"/>
  <c r="E48" i="46"/>
  <c r="J47" i="46"/>
  <c r="K47" i="46" s="1"/>
  <c r="H47" i="46"/>
  <c r="I47" i="46" s="1"/>
  <c r="G47" i="46"/>
  <c r="F47" i="46"/>
  <c r="E47" i="46"/>
  <c r="J46" i="46"/>
  <c r="K46" i="46" s="1"/>
  <c r="H46" i="46"/>
  <c r="I46" i="46" s="1"/>
  <c r="G46" i="46"/>
  <c r="F46" i="46"/>
  <c r="E46" i="46"/>
  <c r="J45" i="46"/>
  <c r="K45" i="46" s="1"/>
  <c r="H45" i="46"/>
  <c r="I45" i="46" s="1"/>
  <c r="G45" i="46"/>
  <c r="F45" i="46"/>
  <c r="E45" i="46"/>
  <c r="J44" i="46"/>
  <c r="K44" i="46" s="1"/>
  <c r="H44" i="46"/>
  <c r="I44" i="46" s="1"/>
  <c r="G44" i="46"/>
  <c r="F44" i="46"/>
  <c r="E44" i="46"/>
  <c r="J43" i="46"/>
  <c r="K43" i="46" s="1"/>
  <c r="H43" i="46"/>
  <c r="I43" i="46" s="1"/>
  <c r="G43" i="46"/>
  <c r="F43" i="46"/>
  <c r="E43" i="46"/>
  <c r="J42" i="46"/>
  <c r="K42" i="46" s="1"/>
  <c r="H42" i="46"/>
  <c r="I42" i="46" s="1"/>
  <c r="G42" i="46"/>
  <c r="F42" i="46"/>
  <c r="E42" i="46"/>
  <c r="J41" i="46"/>
  <c r="K41" i="46" s="1"/>
  <c r="H41" i="46"/>
  <c r="I41" i="46" s="1"/>
  <c r="G41" i="46"/>
  <c r="F41" i="46"/>
  <c r="E41" i="46"/>
  <c r="J40" i="46"/>
  <c r="K40" i="46" s="1"/>
  <c r="H40" i="46"/>
  <c r="I40" i="46" s="1"/>
  <c r="G40" i="46"/>
  <c r="F40" i="46"/>
  <c r="E40" i="46"/>
  <c r="J39" i="46"/>
  <c r="K39" i="46" s="1"/>
  <c r="H39" i="46"/>
  <c r="I39" i="46" s="1"/>
  <c r="G39" i="46"/>
  <c r="F39" i="46"/>
  <c r="E39" i="46"/>
  <c r="J38" i="46"/>
  <c r="K38" i="46" s="1"/>
  <c r="H38" i="46"/>
  <c r="I38" i="46" s="1"/>
  <c r="G38" i="46"/>
  <c r="F38" i="46"/>
  <c r="E38" i="46"/>
  <c r="J37" i="46"/>
  <c r="K37" i="46" s="1"/>
  <c r="H37" i="46"/>
  <c r="I37" i="46" s="1"/>
  <c r="G37" i="46"/>
  <c r="F37" i="46"/>
  <c r="E37" i="46"/>
  <c r="J36" i="46"/>
  <c r="K36" i="46" s="1"/>
  <c r="H36" i="46"/>
  <c r="I36" i="46" s="1"/>
  <c r="G36" i="46"/>
  <c r="F36" i="46"/>
  <c r="E36" i="46"/>
  <c r="J35" i="46"/>
  <c r="K35" i="46" s="1"/>
  <c r="H35" i="46"/>
  <c r="I35" i="46" s="1"/>
  <c r="G35" i="46"/>
  <c r="F35" i="46"/>
  <c r="E35" i="46"/>
  <c r="J34" i="46"/>
  <c r="K34" i="46" s="1"/>
  <c r="H34" i="46"/>
  <c r="I34" i="46" s="1"/>
  <c r="G34" i="46"/>
  <c r="F34" i="46"/>
  <c r="E34" i="46"/>
  <c r="J33" i="46"/>
  <c r="K33" i="46" s="1"/>
  <c r="H33" i="46"/>
  <c r="I33" i="46" s="1"/>
  <c r="G33" i="46"/>
  <c r="F33" i="46"/>
  <c r="E33" i="46"/>
  <c r="J32" i="46"/>
  <c r="K32" i="46" s="1"/>
  <c r="H32" i="46"/>
  <c r="I32" i="46" s="1"/>
  <c r="G32" i="46"/>
  <c r="F32" i="46"/>
  <c r="E32" i="46"/>
  <c r="J31" i="46"/>
  <c r="K31" i="46" s="1"/>
  <c r="H31" i="46"/>
  <c r="I31" i="46" s="1"/>
  <c r="G31" i="46"/>
  <c r="F31" i="46"/>
  <c r="E31" i="46"/>
  <c r="J30" i="46"/>
  <c r="K30" i="46" s="1"/>
  <c r="H30" i="46"/>
  <c r="I30" i="46" s="1"/>
  <c r="G30" i="46"/>
  <c r="F30" i="46"/>
  <c r="E30" i="46"/>
  <c r="J29" i="46"/>
  <c r="K29" i="46" s="1"/>
  <c r="H29" i="46"/>
  <c r="I29" i="46" s="1"/>
  <c r="G29" i="46"/>
  <c r="F29" i="46"/>
  <c r="E29" i="46"/>
  <c r="J28" i="46"/>
  <c r="K28" i="46" s="1"/>
  <c r="H28" i="46"/>
  <c r="I28" i="46" s="1"/>
  <c r="G28" i="46"/>
  <c r="F28" i="46"/>
  <c r="E28" i="46"/>
  <c r="J27" i="46"/>
  <c r="K27" i="46" s="1"/>
  <c r="H27" i="46"/>
  <c r="I27" i="46" s="1"/>
  <c r="G27" i="46"/>
  <c r="F27" i="46"/>
  <c r="E27" i="46"/>
  <c r="J26" i="46"/>
  <c r="K26" i="46" s="1"/>
  <c r="H26" i="46"/>
  <c r="I26" i="46" s="1"/>
  <c r="G26" i="46"/>
  <c r="F26" i="46"/>
  <c r="E26" i="46"/>
  <c r="J25" i="46"/>
  <c r="K25" i="46" s="1"/>
  <c r="H25" i="46"/>
  <c r="I25" i="46" s="1"/>
  <c r="G25" i="46"/>
  <c r="F25" i="46"/>
  <c r="E25" i="46"/>
  <c r="J24" i="46"/>
  <c r="K24" i="46" s="1"/>
  <c r="H24" i="46"/>
  <c r="I24" i="46" s="1"/>
  <c r="G24" i="46"/>
  <c r="F24" i="46"/>
  <c r="E24" i="46"/>
  <c r="J23" i="46"/>
  <c r="K23" i="46" s="1"/>
  <c r="H23" i="46"/>
  <c r="I23" i="46" s="1"/>
  <c r="G23" i="46"/>
  <c r="F23" i="46"/>
  <c r="E23" i="46"/>
  <c r="J22" i="46"/>
  <c r="K22" i="46" s="1"/>
  <c r="H22" i="46"/>
  <c r="I22" i="46" s="1"/>
  <c r="G22" i="46"/>
  <c r="F22" i="46"/>
  <c r="E22" i="46"/>
  <c r="J21" i="46"/>
  <c r="K21" i="46" s="1"/>
  <c r="H21" i="46"/>
  <c r="I21" i="46" s="1"/>
  <c r="G21" i="46"/>
  <c r="F21" i="46"/>
  <c r="E21" i="46"/>
  <c r="J20" i="46"/>
  <c r="K20" i="46" s="1"/>
  <c r="H20" i="46"/>
  <c r="I20" i="46" s="1"/>
  <c r="G20" i="46"/>
  <c r="F20" i="46"/>
  <c r="E20" i="46"/>
  <c r="J19" i="46"/>
  <c r="K19" i="46" s="1"/>
  <c r="H19" i="46"/>
  <c r="I19" i="46" s="1"/>
  <c r="G19" i="46"/>
  <c r="F19" i="46"/>
  <c r="E19" i="46"/>
  <c r="J18" i="46"/>
  <c r="K18" i="46" s="1"/>
  <c r="H18" i="46"/>
  <c r="I18" i="46" s="1"/>
  <c r="G18" i="46"/>
  <c r="F18" i="46"/>
  <c r="E18" i="46"/>
  <c r="J17" i="46"/>
  <c r="K17" i="46" s="1"/>
  <c r="H17" i="46"/>
  <c r="I17" i="46" s="1"/>
  <c r="G17" i="46"/>
  <c r="F17" i="46"/>
  <c r="E17" i="46"/>
  <c r="J16" i="46"/>
  <c r="K16" i="46" s="1"/>
  <c r="H16" i="46"/>
  <c r="I16" i="46" s="1"/>
  <c r="G16" i="46"/>
  <c r="F16" i="46"/>
  <c r="E16" i="46"/>
  <c r="J15" i="46"/>
  <c r="K15" i="46" s="1"/>
  <c r="H15" i="46"/>
  <c r="I15" i="46" s="1"/>
  <c r="G15" i="46"/>
  <c r="F15" i="46"/>
  <c r="E15" i="46"/>
  <c r="J14" i="46"/>
  <c r="K14" i="46" s="1"/>
  <c r="H14" i="46"/>
  <c r="I14" i="46" s="1"/>
  <c r="G14" i="46"/>
  <c r="F14" i="46"/>
  <c r="E14" i="46"/>
  <c r="J13" i="46"/>
  <c r="K13" i="46" s="1"/>
  <c r="H13" i="46"/>
  <c r="I13" i="46" s="1"/>
  <c r="G13" i="46"/>
  <c r="F13" i="46"/>
  <c r="E13" i="46"/>
  <c r="J53" i="45"/>
  <c r="K53" i="45" s="1"/>
  <c r="H53" i="45"/>
  <c r="I53" i="45" s="1"/>
  <c r="G53" i="45"/>
  <c r="F53" i="45"/>
  <c r="E53" i="45"/>
  <c r="J52" i="45"/>
  <c r="K52" i="45" s="1"/>
  <c r="H52" i="45"/>
  <c r="I52" i="45" s="1"/>
  <c r="G52" i="45"/>
  <c r="F52" i="45"/>
  <c r="E52" i="45"/>
  <c r="J51" i="45"/>
  <c r="K51" i="45" s="1"/>
  <c r="H51" i="45"/>
  <c r="I51" i="45" s="1"/>
  <c r="G51" i="45"/>
  <c r="F51" i="45"/>
  <c r="E51" i="45"/>
  <c r="J50" i="45"/>
  <c r="K50" i="45" s="1"/>
  <c r="H50" i="45"/>
  <c r="I50" i="45" s="1"/>
  <c r="G50" i="45"/>
  <c r="F50" i="45"/>
  <c r="E50" i="45"/>
  <c r="J49" i="45"/>
  <c r="K49" i="45" s="1"/>
  <c r="H49" i="45"/>
  <c r="I49" i="45" s="1"/>
  <c r="G49" i="45"/>
  <c r="F49" i="45"/>
  <c r="E49" i="45"/>
  <c r="J48" i="45"/>
  <c r="K48" i="45" s="1"/>
  <c r="H48" i="45"/>
  <c r="I48" i="45" s="1"/>
  <c r="G48" i="45"/>
  <c r="F48" i="45"/>
  <c r="E48" i="45"/>
  <c r="J47" i="45"/>
  <c r="K47" i="45" s="1"/>
  <c r="H47" i="45"/>
  <c r="I47" i="45" s="1"/>
  <c r="G47" i="45"/>
  <c r="F47" i="45"/>
  <c r="E47" i="45"/>
  <c r="J46" i="45"/>
  <c r="K46" i="45" s="1"/>
  <c r="H46" i="45"/>
  <c r="I46" i="45" s="1"/>
  <c r="G46" i="45"/>
  <c r="F46" i="45"/>
  <c r="E46" i="45"/>
  <c r="J45" i="45"/>
  <c r="K45" i="45" s="1"/>
  <c r="H45" i="45"/>
  <c r="I45" i="45" s="1"/>
  <c r="G45" i="45"/>
  <c r="F45" i="45"/>
  <c r="E45" i="45"/>
  <c r="J44" i="45"/>
  <c r="K44" i="45" s="1"/>
  <c r="H44" i="45"/>
  <c r="I44" i="45" s="1"/>
  <c r="G44" i="45"/>
  <c r="F44" i="45"/>
  <c r="E44" i="45"/>
  <c r="J43" i="45"/>
  <c r="K43" i="45" s="1"/>
  <c r="H43" i="45"/>
  <c r="I43" i="45" s="1"/>
  <c r="G43" i="45"/>
  <c r="F43" i="45"/>
  <c r="E43" i="45"/>
  <c r="J42" i="45"/>
  <c r="K42" i="45" s="1"/>
  <c r="H42" i="45"/>
  <c r="I42" i="45" s="1"/>
  <c r="G42" i="45"/>
  <c r="F42" i="45"/>
  <c r="E42" i="45"/>
  <c r="J41" i="45"/>
  <c r="K41" i="45" s="1"/>
  <c r="H41" i="45"/>
  <c r="I41" i="45" s="1"/>
  <c r="G41" i="45"/>
  <c r="F41" i="45"/>
  <c r="E41" i="45"/>
  <c r="J40" i="45"/>
  <c r="K40" i="45" s="1"/>
  <c r="H40" i="45"/>
  <c r="I40" i="45" s="1"/>
  <c r="G40" i="45"/>
  <c r="F40" i="45"/>
  <c r="E40" i="45"/>
  <c r="J39" i="45"/>
  <c r="K39" i="45" s="1"/>
  <c r="H39" i="45"/>
  <c r="I39" i="45" s="1"/>
  <c r="G39" i="45"/>
  <c r="F39" i="45"/>
  <c r="E39" i="45"/>
  <c r="J38" i="45"/>
  <c r="K38" i="45" s="1"/>
  <c r="H38" i="45"/>
  <c r="I38" i="45" s="1"/>
  <c r="G38" i="45"/>
  <c r="F38" i="45"/>
  <c r="E38" i="45"/>
  <c r="J37" i="45"/>
  <c r="K37" i="45" s="1"/>
  <c r="H37" i="45"/>
  <c r="I37" i="45" s="1"/>
  <c r="G37" i="45"/>
  <c r="F37" i="45"/>
  <c r="E37" i="45"/>
  <c r="J36" i="45"/>
  <c r="K36" i="45" s="1"/>
  <c r="H36" i="45"/>
  <c r="I36" i="45" s="1"/>
  <c r="G36" i="45"/>
  <c r="F36" i="45"/>
  <c r="E36" i="45"/>
  <c r="J35" i="45"/>
  <c r="K35" i="45" s="1"/>
  <c r="H35" i="45"/>
  <c r="I35" i="45" s="1"/>
  <c r="G35" i="45"/>
  <c r="F35" i="45"/>
  <c r="E35" i="45"/>
  <c r="J34" i="45"/>
  <c r="K34" i="45" s="1"/>
  <c r="H34" i="45"/>
  <c r="I34" i="45" s="1"/>
  <c r="G34" i="45"/>
  <c r="F34" i="45"/>
  <c r="E34" i="45"/>
  <c r="J33" i="45"/>
  <c r="K33" i="45" s="1"/>
  <c r="H33" i="45"/>
  <c r="I33" i="45" s="1"/>
  <c r="G33" i="45"/>
  <c r="F33" i="45"/>
  <c r="E33" i="45"/>
  <c r="J32" i="45"/>
  <c r="K32" i="45" s="1"/>
  <c r="H32" i="45"/>
  <c r="I32" i="45" s="1"/>
  <c r="G32" i="45"/>
  <c r="F32" i="45"/>
  <c r="E32" i="45"/>
  <c r="J31" i="45"/>
  <c r="K31" i="45" s="1"/>
  <c r="H31" i="45"/>
  <c r="I31" i="45" s="1"/>
  <c r="G31" i="45"/>
  <c r="F31" i="45"/>
  <c r="E31" i="45"/>
  <c r="J30" i="45"/>
  <c r="K30" i="45" s="1"/>
  <c r="H30" i="45"/>
  <c r="I30" i="45" s="1"/>
  <c r="G30" i="45"/>
  <c r="F30" i="45"/>
  <c r="E30" i="45"/>
  <c r="J29" i="45"/>
  <c r="K29" i="45" s="1"/>
  <c r="H29" i="45"/>
  <c r="I29" i="45" s="1"/>
  <c r="G29" i="45"/>
  <c r="F29" i="45"/>
  <c r="E29" i="45"/>
  <c r="J28" i="45"/>
  <c r="K28" i="45" s="1"/>
  <c r="H28" i="45"/>
  <c r="I28" i="45" s="1"/>
  <c r="G28" i="45"/>
  <c r="F28" i="45"/>
  <c r="E28" i="45"/>
  <c r="J27" i="45"/>
  <c r="K27" i="45" s="1"/>
  <c r="H27" i="45"/>
  <c r="I27" i="45" s="1"/>
  <c r="G27" i="45"/>
  <c r="F27" i="45"/>
  <c r="E27" i="45"/>
  <c r="J26" i="45"/>
  <c r="K26" i="45" s="1"/>
  <c r="H26" i="45"/>
  <c r="I26" i="45" s="1"/>
  <c r="G26" i="45"/>
  <c r="F26" i="45"/>
  <c r="E26" i="45"/>
  <c r="J25" i="45"/>
  <c r="K25" i="45" s="1"/>
  <c r="H25" i="45"/>
  <c r="I25" i="45" s="1"/>
  <c r="G25" i="45"/>
  <c r="F25" i="45"/>
  <c r="E25" i="45"/>
  <c r="J24" i="45"/>
  <c r="K24" i="45" s="1"/>
  <c r="H24" i="45"/>
  <c r="I24" i="45" s="1"/>
  <c r="G24" i="45"/>
  <c r="F24" i="45"/>
  <c r="E24" i="45"/>
  <c r="J23" i="45"/>
  <c r="K23" i="45" s="1"/>
  <c r="H23" i="45"/>
  <c r="I23" i="45" s="1"/>
  <c r="G23" i="45"/>
  <c r="F23" i="45"/>
  <c r="E23" i="45"/>
  <c r="J22" i="45"/>
  <c r="K22" i="45" s="1"/>
  <c r="H22" i="45"/>
  <c r="I22" i="45" s="1"/>
  <c r="G22" i="45"/>
  <c r="F22" i="45"/>
  <c r="E22" i="45"/>
  <c r="J21" i="45"/>
  <c r="K21" i="45" s="1"/>
  <c r="H21" i="45"/>
  <c r="I21" i="45" s="1"/>
  <c r="G21" i="45"/>
  <c r="F21" i="45"/>
  <c r="E21" i="45"/>
  <c r="J20" i="45"/>
  <c r="K20" i="45" s="1"/>
  <c r="H20" i="45"/>
  <c r="I20" i="45" s="1"/>
  <c r="G20" i="45"/>
  <c r="F20" i="45"/>
  <c r="E20" i="45"/>
  <c r="J19" i="45"/>
  <c r="K19" i="45" s="1"/>
  <c r="H19" i="45"/>
  <c r="I19" i="45" s="1"/>
  <c r="G19" i="45"/>
  <c r="F19" i="45"/>
  <c r="E19" i="45"/>
  <c r="J18" i="45"/>
  <c r="K18" i="45" s="1"/>
  <c r="H18" i="45"/>
  <c r="I18" i="45" s="1"/>
  <c r="G18" i="45"/>
  <c r="F18" i="45"/>
  <c r="E18" i="45"/>
  <c r="J17" i="45"/>
  <c r="K17" i="45" s="1"/>
  <c r="H17" i="45"/>
  <c r="I17" i="45" s="1"/>
  <c r="G17" i="45"/>
  <c r="F17" i="45"/>
  <c r="E17" i="45"/>
  <c r="J16" i="45"/>
  <c r="K16" i="45" s="1"/>
  <c r="H16" i="45"/>
  <c r="I16" i="45" s="1"/>
  <c r="G16" i="45"/>
  <c r="F16" i="45"/>
  <c r="E16" i="45"/>
  <c r="J15" i="45"/>
  <c r="K15" i="45" s="1"/>
  <c r="H15" i="45"/>
  <c r="I15" i="45" s="1"/>
  <c r="G15" i="45"/>
  <c r="F15" i="45"/>
  <c r="E15" i="45"/>
  <c r="J14" i="45"/>
  <c r="K14" i="45" s="1"/>
  <c r="H14" i="45"/>
  <c r="I14" i="45" s="1"/>
  <c r="G14" i="45"/>
  <c r="F14" i="45"/>
  <c r="E14" i="45"/>
  <c r="J13" i="45"/>
  <c r="K13" i="45" s="1"/>
  <c r="H13" i="45"/>
  <c r="I13" i="45" s="1"/>
  <c r="G13" i="45"/>
  <c r="F13" i="45"/>
  <c r="E13" i="45"/>
  <c r="J52" i="44"/>
  <c r="K52" i="44" s="1"/>
  <c r="H52" i="44"/>
  <c r="I52" i="44" s="1"/>
  <c r="G52" i="44"/>
  <c r="F52" i="44"/>
  <c r="E52" i="44"/>
  <c r="J51" i="44"/>
  <c r="K51" i="44" s="1"/>
  <c r="H51" i="44"/>
  <c r="I51" i="44" s="1"/>
  <c r="G51" i="44"/>
  <c r="F51" i="44"/>
  <c r="E51" i="44"/>
  <c r="J50" i="44"/>
  <c r="K50" i="44" s="1"/>
  <c r="H50" i="44"/>
  <c r="I50" i="44" s="1"/>
  <c r="G50" i="44"/>
  <c r="F50" i="44"/>
  <c r="E50" i="44"/>
  <c r="J49" i="44"/>
  <c r="K49" i="44" s="1"/>
  <c r="H49" i="44"/>
  <c r="I49" i="44" s="1"/>
  <c r="G49" i="44"/>
  <c r="F49" i="44"/>
  <c r="E49" i="44"/>
  <c r="J48" i="44"/>
  <c r="K48" i="44" s="1"/>
  <c r="H48" i="44"/>
  <c r="I48" i="44" s="1"/>
  <c r="G48" i="44"/>
  <c r="F48" i="44"/>
  <c r="E48" i="44"/>
  <c r="J47" i="44"/>
  <c r="K47" i="44" s="1"/>
  <c r="H47" i="44"/>
  <c r="I47" i="44" s="1"/>
  <c r="G47" i="44"/>
  <c r="F47" i="44"/>
  <c r="E47" i="44"/>
  <c r="J46" i="44"/>
  <c r="K46" i="44" s="1"/>
  <c r="H46" i="44"/>
  <c r="I46" i="44" s="1"/>
  <c r="G46" i="44"/>
  <c r="F46" i="44"/>
  <c r="E46" i="44"/>
  <c r="J45" i="44"/>
  <c r="K45" i="44" s="1"/>
  <c r="H45" i="44"/>
  <c r="I45" i="44" s="1"/>
  <c r="G45" i="44"/>
  <c r="F45" i="44"/>
  <c r="E45" i="44"/>
  <c r="J44" i="44"/>
  <c r="K44" i="44" s="1"/>
  <c r="H44" i="44"/>
  <c r="I44" i="44" s="1"/>
  <c r="G44" i="44"/>
  <c r="F44" i="44"/>
  <c r="E44" i="44"/>
  <c r="J43" i="44"/>
  <c r="K43" i="44" s="1"/>
  <c r="H43" i="44"/>
  <c r="I43" i="44" s="1"/>
  <c r="G43" i="44"/>
  <c r="F43" i="44"/>
  <c r="E43" i="44"/>
  <c r="J42" i="44"/>
  <c r="K42" i="44" s="1"/>
  <c r="H42" i="44"/>
  <c r="I42" i="44" s="1"/>
  <c r="G42" i="44"/>
  <c r="F42" i="44"/>
  <c r="E42" i="44"/>
  <c r="J41" i="44"/>
  <c r="K41" i="44" s="1"/>
  <c r="H41" i="44"/>
  <c r="I41" i="44" s="1"/>
  <c r="G41" i="44"/>
  <c r="F41" i="44"/>
  <c r="E41" i="44"/>
  <c r="J40" i="44"/>
  <c r="K40" i="44" s="1"/>
  <c r="H40" i="44"/>
  <c r="I40" i="44" s="1"/>
  <c r="G40" i="44"/>
  <c r="F40" i="44"/>
  <c r="E40" i="44"/>
  <c r="J39" i="44"/>
  <c r="K39" i="44" s="1"/>
  <c r="H39" i="44"/>
  <c r="I39" i="44" s="1"/>
  <c r="G39" i="44"/>
  <c r="F39" i="44"/>
  <c r="E39" i="44"/>
  <c r="J38" i="44"/>
  <c r="K38" i="44" s="1"/>
  <c r="H38" i="44"/>
  <c r="I38" i="44" s="1"/>
  <c r="G38" i="44"/>
  <c r="F38" i="44"/>
  <c r="E38" i="44"/>
  <c r="J37" i="44"/>
  <c r="K37" i="44" s="1"/>
  <c r="H37" i="44"/>
  <c r="I37" i="44" s="1"/>
  <c r="G37" i="44"/>
  <c r="F37" i="44"/>
  <c r="E37" i="44"/>
  <c r="J36" i="44"/>
  <c r="K36" i="44" s="1"/>
  <c r="H36" i="44"/>
  <c r="I36" i="44" s="1"/>
  <c r="G36" i="44"/>
  <c r="F36" i="44"/>
  <c r="E36" i="44"/>
  <c r="J35" i="44"/>
  <c r="K35" i="44" s="1"/>
  <c r="H35" i="44"/>
  <c r="I35" i="44" s="1"/>
  <c r="G35" i="44"/>
  <c r="F35" i="44"/>
  <c r="E35" i="44"/>
  <c r="J34" i="44"/>
  <c r="K34" i="44" s="1"/>
  <c r="H34" i="44"/>
  <c r="I34" i="44" s="1"/>
  <c r="G34" i="44"/>
  <c r="F34" i="44"/>
  <c r="E34" i="44"/>
  <c r="J33" i="44"/>
  <c r="K33" i="44" s="1"/>
  <c r="H33" i="44"/>
  <c r="I33" i="44" s="1"/>
  <c r="G33" i="44"/>
  <c r="F33" i="44"/>
  <c r="E33" i="44"/>
  <c r="J32" i="44"/>
  <c r="K32" i="44" s="1"/>
  <c r="H32" i="44"/>
  <c r="I32" i="44" s="1"/>
  <c r="G32" i="44"/>
  <c r="F32" i="44"/>
  <c r="E32" i="44"/>
  <c r="J31" i="44"/>
  <c r="K31" i="44" s="1"/>
  <c r="H31" i="44"/>
  <c r="I31" i="44" s="1"/>
  <c r="G31" i="44"/>
  <c r="F31" i="44"/>
  <c r="E31" i="44"/>
  <c r="J30" i="44"/>
  <c r="K30" i="44" s="1"/>
  <c r="H30" i="44"/>
  <c r="I30" i="44" s="1"/>
  <c r="G30" i="44"/>
  <c r="F30" i="44"/>
  <c r="E30" i="44"/>
  <c r="J29" i="44"/>
  <c r="K29" i="44" s="1"/>
  <c r="H29" i="44"/>
  <c r="I29" i="44" s="1"/>
  <c r="G29" i="44"/>
  <c r="F29" i="44"/>
  <c r="E29" i="44"/>
  <c r="J28" i="44"/>
  <c r="K28" i="44" s="1"/>
  <c r="H28" i="44"/>
  <c r="I28" i="44" s="1"/>
  <c r="G28" i="44"/>
  <c r="F28" i="44"/>
  <c r="E28" i="44"/>
  <c r="J27" i="44"/>
  <c r="K27" i="44" s="1"/>
  <c r="H27" i="44"/>
  <c r="I27" i="44" s="1"/>
  <c r="G27" i="44"/>
  <c r="F27" i="44"/>
  <c r="E27" i="44"/>
  <c r="J26" i="44"/>
  <c r="K26" i="44" s="1"/>
  <c r="H26" i="44"/>
  <c r="I26" i="44" s="1"/>
  <c r="G26" i="44"/>
  <c r="F26" i="44"/>
  <c r="E26" i="44"/>
  <c r="J25" i="44"/>
  <c r="K25" i="44" s="1"/>
  <c r="H25" i="44"/>
  <c r="I25" i="44" s="1"/>
  <c r="G25" i="44"/>
  <c r="F25" i="44"/>
  <c r="E25" i="44"/>
  <c r="J24" i="44"/>
  <c r="K24" i="44" s="1"/>
  <c r="H24" i="44"/>
  <c r="I24" i="44" s="1"/>
  <c r="G24" i="44"/>
  <c r="F24" i="44"/>
  <c r="E24" i="44"/>
  <c r="J23" i="44"/>
  <c r="K23" i="44" s="1"/>
  <c r="H23" i="44"/>
  <c r="I23" i="44" s="1"/>
  <c r="G23" i="44"/>
  <c r="F23" i="44"/>
  <c r="E23" i="44"/>
  <c r="J22" i="44"/>
  <c r="K22" i="44" s="1"/>
  <c r="H22" i="44"/>
  <c r="I22" i="44" s="1"/>
  <c r="G22" i="44"/>
  <c r="F22" i="44"/>
  <c r="E22" i="44"/>
  <c r="J21" i="44"/>
  <c r="K21" i="44" s="1"/>
  <c r="H21" i="44"/>
  <c r="I21" i="44" s="1"/>
  <c r="G21" i="44"/>
  <c r="F21" i="44"/>
  <c r="E21" i="44"/>
  <c r="J20" i="44"/>
  <c r="K20" i="44" s="1"/>
  <c r="H20" i="44"/>
  <c r="I20" i="44" s="1"/>
  <c r="G20" i="44"/>
  <c r="F20" i="44"/>
  <c r="E20" i="44"/>
  <c r="J19" i="44"/>
  <c r="K19" i="44" s="1"/>
  <c r="H19" i="44"/>
  <c r="I19" i="44" s="1"/>
  <c r="G19" i="44"/>
  <c r="F19" i="44"/>
  <c r="E19" i="44"/>
  <c r="J18" i="44"/>
  <c r="K18" i="44" s="1"/>
  <c r="H18" i="44"/>
  <c r="I18" i="44" s="1"/>
  <c r="G18" i="44"/>
  <c r="F18" i="44"/>
  <c r="E18" i="44"/>
  <c r="J17" i="44"/>
  <c r="K17" i="44" s="1"/>
  <c r="H17" i="44"/>
  <c r="I17" i="44" s="1"/>
  <c r="G17" i="44"/>
  <c r="F17" i="44"/>
  <c r="E17" i="44"/>
  <c r="J16" i="44"/>
  <c r="K16" i="44" s="1"/>
  <c r="H16" i="44"/>
  <c r="I16" i="44" s="1"/>
  <c r="G16" i="44"/>
  <c r="F16" i="44"/>
  <c r="E16" i="44"/>
  <c r="J15" i="44"/>
  <c r="K15" i="44" s="1"/>
  <c r="H15" i="44"/>
  <c r="I15" i="44" s="1"/>
  <c r="G15" i="44"/>
  <c r="F15" i="44"/>
  <c r="E15" i="44"/>
  <c r="J14" i="44"/>
  <c r="K14" i="44" s="1"/>
  <c r="H14" i="44"/>
  <c r="I14" i="44" s="1"/>
  <c r="G14" i="44"/>
  <c r="F14" i="44"/>
  <c r="E14" i="44"/>
  <c r="J13" i="44"/>
  <c r="K13" i="44" s="1"/>
  <c r="H13" i="44"/>
  <c r="I13" i="44" s="1"/>
  <c r="G13" i="44"/>
  <c r="F13" i="44"/>
  <c r="E13" i="44"/>
  <c r="J52" i="43"/>
  <c r="K52" i="43" s="1"/>
  <c r="H52" i="43"/>
  <c r="I52" i="43" s="1"/>
  <c r="G52" i="43"/>
  <c r="F52" i="43"/>
  <c r="E52" i="43"/>
  <c r="J51" i="43"/>
  <c r="K51" i="43" s="1"/>
  <c r="H51" i="43"/>
  <c r="I51" i="43" s="1"/>
  <c r="G51" i="43"/>
  <c r="F51" i="43"/>
  <c r="E51" i="43"/>
  <c r="J50" i="43"/>
  <c r="K50" i="43" s="1"/>
  <c r="H50" i="43"/>
  <c r="I50" i="43" s="1"/>
  <c r="G50" i="43"/>
  <c r="F50" i="43"/>
  <c r="E50" i="43"/>
  <c r="J49" i="43"/>
  <c r="K49" i="43" s="1"/>
  <c r="H49" i="43"/>
  <c r="I49" i="43" s="1"/>
  <c r="G49" i="43"/>
  <c r="F49" i="43"/>
  <c r="E49" i="43"/>
  <c r="J48" i="43"/>
  <c r="K48" i="43" s="1"/>
  <c r="H48" i="43"/>
  <c r="I48" i="43" s="1"/>
  <c r="G48" i="43"/>
  <c r="F48" i="43"/>
  <c r="E48" i="43"/>
  <c r="J47" i="43"/>
  <c r="K47" i="43" s="1"/>
  <c r="H47" i="43"/>
  <c r="I47" i="43" s="1"/>
  <c r="G47" i="43"/>
  <c r="F47" i="43"/>
  <c r="E47" i="43"/>
  <c r="J46" i="43"/>
  <c r="K46" i="43" s="1"/>
  <c r="H46" i="43"/>
  <c r="I46" i="43" s="1"/>
  <c r="G46" i="43"/>
  <c r="F46" i="43"/>
  <c r="E46" i="43"/>
  <c r="J45" i="43"/>
  <c r="K45" i="43" s="1"/>
  <c r="H45" i="43"/>
  <c r="I45" i="43" s="1"/>
  <c r="G45" i="43"/>
  <c r="F45" i="43"/>
  <c r="E45" i="43"/>
  <c r="J44" i="43"/>
  <c r="K44" i="43" s="1"/>
  <c r="H44" i="43"/>
  <c r="I44" i="43" s="1"/>
  <c r="G44" i="43"/>
  <c r="F44" i="43"/>
  <c r="E44" i="43"/>
  <c r="J43" i="43"/>
  <c r="K43" i="43" s="1"/>
  <c r="H43" i="43"/>
  <c r="I43" i="43" s="1"/>
  <c r="G43" i="43"/>
  <c r="F43" i="43"/>
  <c r="E43" i="43"/>
  <c r="J42" i="43"/>
  <c r="K42" i="43" s="1"/>
  <c r="H42" i="43"/>
  <c r="I42" i="43" s="1"/>
  <c r="G42" i="43"/>
  <c r="F42" i="43"/>
  <c r="E42" i="43"/>
  <c r="J41" i="43"/>
  <c r="K41" i="43" s="1"/>
  <c r="H41" i="43"/>
  <c r="I41" i="43" s="1"/>
  <c r="G41" i="43"/>
  <c r="F41" i="43"/>
  <c r="E41" i="43"/>
  <c r="J40" i="43"/>
  <c r="K40" i="43" s="1"/>
  <c r="H40" i="43"/>
  <c r="I40" i="43" s="1"/>
  <c r="G40" i="43"/>
  <c r="F40" i="43"/>
  <c r="E40" i="43"/>
  <c r="J39" i="43"/>
  <c r="K39" i="43" s="1"/>
  <c r="H39" i="43"/>
  <c r="I39" i="43" s="1"/>
  <c r="G39" i="43"/>
  <c r="F39" i="43"/>
  <c r="E39" i="43"/>
  <c r="J38" i="43"/>
  <c r="K38" i="43" s="1"/>
  <c r="H38" i="43"/>
  <c r="I38" i="43" s="1"/>
  <c r="G38" i="43"/>
  <c r="F38" i="43"/>
  <c r="E38" i="43"/>
  <c r="J37" i="43"/>
  <c r="K37" i="43" s="1"/>
  <c r="H37" i="43"/>
  <c r="I37" i="43" s="1"/>
  <c r="G37" i="43"/>
  <c r="F37" i="43"/>
  <c r="E37" i="43"/>
  <c r="J36" i="43"/>
  <c r="K36" i="43" s="1"/>
  <c r="H36" i="43"/>
  <c r="I36" i="43" s="1"/>
  <c r="G36" i="43"/>
  <c r="F36" i="43"/>
  <c r="E36" i="43"/>
  <c r="J35" i="43"/>
  <c r="K35" i="43" s="1"/>
  <c r="H35" i="43"/>
  <c r="I35" i="43" s="1"/>
  <c r="G35" i="43"/>
  <c r="F35" i="43"/>
  <c r="E35" i="43"/>
  <c r="J34" i="43"/>
  <c r="K34" i="43" s="1"/>
  <c r="H34" i="43"/>
  <c r="I34" i="43" s="1"/>
  <c r="G34" i="43"/>
  <c r="F34" i="43"/>
  <c r="E34" i="43"/>
  <c r="J33" i="43"/>
  <c r="K33" i="43" s="1"/>
  <c r="H33" i="43"/>
  <c r="I33" i="43" s="1"/>
  <c r="G33" i="43"/>
  <c r="F33" i="43"/>
  <c r="E33" i="43"/>
  <c r="J32" i="43"/>
  <c r="K32" i="43" s="1"/>
  <c r="H32" i="43"/>
  <c r="I32" i="43" s="1"/>
  <c r="G32" i="43"/>
  <c r="F32" i="43"/>
  <c r="E32" i="43"/>
  <c r="J31" i="43"/>
  <c r="K31" i="43" s="1"/>
  <c r="H31" i="43"/>
  <c r="I31" i="43" s="1"/>
  <c r="G31" i="43"/>
  <c r="F31" i="43"/>
  <c r="E31" i="43"/>
  <c r="J30" i="43"/>
  <c r="K30" i="43" s="1"/>
  <c r="H30" i="43"/>
  <c r="I30" i="43" s="1"/>
  <c r="G30" i="43"/>
  <c r="F30" i="43"/>
  <c r="E30" i="43"/>
  <c r="J29" i="43"/>
  <c r="K29" i="43" s="1"/>
  <c r="H29" i="43"/>
  <c r="I29" i="43" s="1"/>
  <c r="G29" i="43"/>
  <c r="F29" i="43"/>
  <c r="E29" i="43"/>
  <c r="J28" i="43"/>
  <c r="K28" i="43" s="1"/>
  <c r="H28" i="43"/>
  <c r="I28" i="43" s="1"/>
  <c r="G28" i="43"/>
  <c r="F28" i="43"/>
  <c r="E28" i="43"/>
  <c r="J27" i="43"/>
  <c r="K27" i="43" s="1"/>
  <c r="H27" i="43"/>
  <c r="I27" i="43" s="1"/>
  <c r="G27" i="43"/>
  <c r="F27" i="43"/>
  <c r="E27" i="43"/>
  <c r="J26" i="43"/>
  <c r="K26" i="43" s="1"/>
  <c r="H26" i="43"/>
  <c r="I26" i="43" s="1"/>
  <c r="G26" i="43"/>
  <c r="F26" i="43"/>
  <c r="E26" i="43"/>
  <c r="J25" i="43"/>
  <c r="K25" i="43" s="1"/>
  <c r="H25" i="43"/>
  <c r="I25" i="43" s="1"/>
  <c r="G25" i="43"/>
  <c r="F25" i="43"/>
  <c r="E25" i="43"/>
  <c r="J24" i="43"/>
  <c r="K24" i="43" s="1"/>
  <c r="H24" i="43"/>
  <c r="I24" i="43" s="1"/>
  <c r="G24" i="43"/>
  <c r="F24" i="43"/>
  <c r="E24" i="43"/>
  <c r="J23" i="43"/>
  <c r="K23" i="43" s="1"/>
  <c r="H23" i="43"/>
  <c r="I23" i="43" s="1"/>
  <c r="G23" i="43"/>
  <c r="F23" i="43"/>
  <c r="E23" i="43"/>
  <c r="J22" i="43"/>
  <c r="K22" i="43" s="1"/>
  <c r="H22" i="43"/>
  <c r="I22" i="43" s="1"/>
  <c r="G22" i="43"/>
  <c r="F22" i="43"/>
  <c r="E22" i="43"/>
  <c r="J21" i="43"/>
  <c r="K21" i="43" s="1"/>
  <c r="H21" i="43"/>
  <c r="I21" i="43" s="1"/>
  <c r="G21" i="43"/>
  <c r="F21" i="43"/>
  <c r="E21" i="43"/>
  <c r="J20" i="43"/>
  <c r="K20" i="43" s="1"/>
  <c r="H20" i="43"/>
  <c r="I20" i="43" s="1"/>
  <c r="G20" i="43"/>
  <c r="F20" i="43"/>
  <c r="E20" i="43"/>
  <c r="J19" i="43"/>
  <c r="K19" i="43" s="1"/>
  <c r="H19" i="43"/>
  <c r="I19" i="43" s="1"/>
  <c r="G19" i="43"/>
  <c r="F19" i="43"/>
  <c r="E19" i="43"/>
  <c r="J18" i="43"/>
  <c r="K18" i="43" s="1"/>
  <c r="H18" i="43"/>
  <c r="I18" i="43" s="1"/>
  <c r="G18" i="43"/>
  <c r="F18" i="43"/>
  <c r="E18" i="43"/>
  <c r="J17" i="43"/>
  <c r="K17" i="43" s="1"/>
  <c r="H17" i="43"/>
  <c r="I17" i="43" s="1"/>
  <c r="G17" i="43"/>
  <c r="F17" i="43"/>
  <c r="E17" i="43"/>
  <c r="J16" i="43"/>
  <c r="K16" i="43" s="1"/>
  <c r="H16" i="43"/>
  <c r="I16" i="43" s="1"/>
  <c r="G16" i="43"/>
  <c r="F16" i="43"/>
  <c r="E16" i="43"/>
  <c r="J15" i="43"/>
  <c r="K15" i="43" s="1"/>
  <c r="H15" i="43"/>
  <c r="I15" i="43" s="1"/>
  <c r="G15" i="43"/>
  <c r="F15" i="43"/>
  <c r="E15" i="43"/>
  <c r="J14" i="43"/>
  <c r="K14" i="43" s="1"/>
  <c r="H14" i="43"/>
  <c r="I14" i="43" s="1"/>
  <c r="G14" i="43"/>
  <c r="F14" i="43"/>
  <c r="E14" i="43"/>
  <c r="J13" i="43"/>
  <c r="K13" i="43" s="1"/>
  <c r="H13" i="43"/>
  <c r="I13" i="43" s="1"/>
  <c r="G13" i="43"/>
  <c r="F13" i="43"/>
  <c r="E13" i="43"/>
  <c r="J53" i="42"/>
  <c r="K53" i="42" s="1"/>
  <c r="H53" i="42"/>
  <c r="I53" i="42" s="1"/>
  <c r="G53" i="42"/>
  <c r="F53" i="42"/>
  <c r="E53" i="42"/>
  <c r="J52" i="42"/>
  <c r="K52" i="42" s="1"/>
  <c r="H52" i="42"/>
  <c r="I52" i="42" s="1"/>
  <c r="G52" i="42"/>
  <c r="F52" i="42"/>
  <c r="E52" i="42"/>
  <c r="J51" i="42"/>
  <c r="K51" i="42" s="1"/>
  <c r="H51" i="42"/>
  <c r="I51" i="42" s="1"/>
  <c r="G51" i="42"/>
  <c r="F51" i="42"/>
  <c r="E51" i="42"/>
  <c r="J50" i="42"/>
  <c r="K50" i="42" s="1"/>
  <c r="H50" i="42"/>
  <c r="I50" i="42" s="1"/>
  <c r="G50" i="42"/>
  <c r="F50" i="42"/>
  <c r="E50" i="42"/>
  <c r="J49" i="42"/>
  <c r="K49" i="42" s="1"/>
  <c r="H49" i="42"/>
  <c r="I49" i="42" s="1"/>
  <c r="G49" i="42"/>
  <c r="F49" i="42"/>
  <c r="E49" i="42"/>
  <c r="J48" i="42"/>
  <c r="K48" i="42" s="1"/>
  <c r="H48" i="42"/>
  <c r="I48" i="42" s="1"/>
  <c r="G48" i="42"/>
  <c r="F48" i="42"/>
  <c r="E48" i="42"/>
  <c r="J47" i="42"/>
  <c r="K47" i="42" s="1"/>
  <c r="H47" i="42"/>
  <c r="I47" i="42" s="1"/>
  <c r="G47" i="42"/>
  <c r="F47" i="42"/>
  <c r="E47" i="42"/>
  <c r="J46" i="42"/>
  <c r="K46" i="42" s="1"/>
  <c r="H46" i="42"/>
  <c r="I46" i="42" s="1"/>
  <c r="G46" i="42"/>
  <c r="F46" i="42"/>
  <c r="E46" i="42"/>
  <c r="J45" i="42"/>
  <c r="K45" i="42" s="1"/>
  <c r="H45" i="42"/>
  <c r="I45" i="42" s="1"/>
  <c r="G45" i="42"/>
  <c r="F45" i="42"/>
  <c r="E45" i="42"/>
  <c r="J44" i="42"/>
  <c r="K44" i="42" s="1"/>
  <c r="H44" i="42"/>
  <c r="I44" i="42" s="1"/>
  <c r="G44" i="42"/>
  <c r="F44" i="42"/>
  <c r="E44" i="42"/>
  <c r="J43" i="42"/>
  <c r="K43" i="42" s="1"/>
  <c r="H43" i="42"/>
  <c r="I43" i="42" s="1"/>
  <c r="G43" i="42"/>
  <c r="F43" i="42"/>
  <c r="E43" i="42"/>
  <c r="J42" i="42"/>
  <c r="K42" i="42" s="1"/>
  <c r="H42" i="42"/>
  <c r="I42" i="42" s="1"/>
  <c r="G42" i="42"/>
  <c r="F42" i="42"/>
  <c r="E42" i="42"/>
  <c r="J41" i="42"/>
  <c r="K41" i="42" s="1"/>
  <c r="H41" i="42"/>
  <c r="I41" i="42" s="1"/>
  <c r="G41" i="42"/>
  <c r="F41" i="42"/>
  <c r="E41" i="42"/>
  <c r="J40" i="42"/>
  <c r="K40" i="42" s="1"/>
  <c r="H40" i="42"/>
  <c r="I40" i="42" s="1"/>
  <c r="G40" i="42"/>
  <c r="F40" i="42"/>
  <c r="E40" i="42"/>
  <c r="J39" i="42"/>
  <c r="K39" i="42" s="1"/>
  <c r="H39" i="42"/>
  <c r="I39" i="42" s="1"/>
  <c r="G39" i="42"/>
  <c r="F39" i="42"/>
  <c r="E39" i="42"/>
  <c r="J38" i="42"/>
  <c r="K38" i="42" s="1"/>
  <c r="H38" i="42"/>
  <c r="I38" i="42" s="1"/>
  <c r="G38" i="42"/>
  <c r="F38" i="42"/>
  <c r="E38" i="42"/>
  <c r="J37" i="42"/>
  <c r="K37" i="42" s="1"/>
  <c r="H37" i="42"/>
  <c r="I37" i="42" s="1"/>
  <c r="G37" i="42"/>
  <c r="F37" i="42"/>
  <c r="E37" i="42"/>
  <c r="J36" i="42"/>
  <c r="K36" i="42" s="1"/>
  <c r="H36" i="42"/>
  <c r="I36" i="42" s="1"/>
  <c r="G36" i="42"/>
  <c r="F36" i="42"/>
  <c r="E36" i="42"/>
  <c r="J35" i="42"/>
  <c r="K35" i="42" s="1"/>
  <c r="H35" i="42"/>
  <c r="I35" i="42" s="1"/>
  <c r="G35" i="42"/>
  <c r="F35" i="42"/>
  <c r="E35" i="42"/>
  <c r="J34" i="42"/>
  <c r="K34" i="42" s="1"/>
  <c r="H34" i="42"/>
  <c r="I34" i="42" s="1"/>
  <c r="G34" i="42"/>
  <c r="F34" i="42"/>
  <c r="E34" i="42"/>
  <c r="J33" i="42"/>
  <c r="K33" i="42" s="1"/>
  <c r="H33" i="42"/>
  <c r="I33" i="42" s="1"/>
  <c r="G33" i="42"/>
  <c r="F33" i="42"/>
  <c r="E33" i="42"/>
  <c r="J32" i="42"/>
  <c r="K32" i="42" s="1"/>
  <c r="H32" i="42"/>
  <c r="I32" i="42" s="1"/>
  <c r="G32" i="42"/>
  <c r="F32" i="42"/>
  <c r="E32" i="42"/>
  <c r="J31" i="42"/>
  <c r="K31" i="42" s="1"/>
  <c r="H31" i="42"/>
  <c r="I31" i="42" s="1"/>
  <c r="G31" i="42"/>
  <c r="F31" i="42"/>
  <c r="E31" i="42"/>
  <c r="J30" i="42"/>
  <c r="K30" i="42" s="1"/>
  <c r="H30" i="42"/>
  <c r="I30" i="42" s="1"/>
  <c r="G30" i="42"/>
  <c r="F30" i="42"/>
  <c r="E30" i="42"/>
  <c r="J29" i="42"/>
  <c r="K29" i="42" s="1"/>
  <c r="H29" i="42"/>
  <c r="I29" i="42" s="1"/>
  <c r="G29" i="42"/>
  <c r="F29" i="42"/>
  <c r="E29" i="42"/>
  <c r="J28" i="42"/>
  <c r="K28" i="42" s="1"/>
  <c r="H28" i="42"/>
  <c r="I28" i="42" s="1"/>
  <c r="G28" i="42"/>
  <c r="F28" i="42"/>
  <c r="E28" i="42"/>
  <c r="J27" i="42"/>
  <c r="K27" i="42" s="1"/>
  <c r="H27" i="42"/>
  <c r="I27" i="42" s="1"/>
  <c r="G27" i="42"/>
  <c r="F27" i="42"/>
  <c r="E27" i="42"/>
  <c r="J26" i="42"/>
  <c r="K26" i="42" s="1"/>
  <c r="H26" i="42"/>
  <c r="I26" i="42" s="1"/>
  <c r="G26" i="42"/>
  <c r="F26" i="42"/>
  <c r="E26" i="42"/>
  <c r="J25" i="42"/>
  <c r="K25" i="42" s="1"/>
  <c r="H25" i="42"/>
  <c r="I25" i="42" s="1"/>
  <c r="G25" i="42"/>
  <c r="F25" i="42"/>
  <c r="E25" i="42"/>
  <c r="J24" i="42"/>
  <c r="K24" i="42" s="1"/>
  <c r="H24" i="42"/>
  <c r="I24" i="42" s="1"/>
  <c r="G24" i="42"/>
  <c r="F24" i="42"/>
  <c r="E24" i="42"/>
  <c r="J23" i="42"/>
  <c r="K23" i="42" s="1"/>
  <c r="H23" i="42"/>
  <c r="I23" i="42" s="1"/>
  <c r="G23" i="42"/>
  <c r="F23" i="42"/>
  <c r="E23" i="42"/>
  <c r="J22" i="42"/>
  <c r="K22" i="42" s="1"/>
  <c r="H22" i="42"/>
  <c r="I22" i="42" s="1"/>
  <c r="G22" i="42"/>
  <c r="F22" i="42"/>
  <c r="E22" i="42"/>
  <c r="J21" i="42"/>
  <c r="K21" i="42" s="1"/>
  <c r="H21" i="42"/>
  <c r="I21" i="42" s="1"/>
  <c r="G21" i="42"/>
  <c r="F21" i="42"/>
  <c r="E21" i="42"/>
  <c r="J20" i="42"/>
  <c r="K20" i="42" s="1"/>
  <c r="H20" i="42"/>
  <c r="I20" i="42" s="1"/>
  <c r="G20" i="42"/>
  <c r="F20" i="42"/>
  <c r="E20" i="42"/>
  <c r="J19" i="42"/>
  <c r="K19" i="42" s="1"/>
  <c r="H19" i="42"/>
  <c r="I19" i="42" s="1"/>
  <c r="G19" i="42"/>
  <c r="F19" i="42"/>
  <c r="E19" i="42"/>
  <c r="J18" i="42"/>
  <c r="K18" i="42" s="1"/>
  <c r="H18" i="42"/>
  <c r="I18" i="42" s="1"/>
  <c r="G18" i="42"/>
  <c r="F18" i="42"/>
  <c r="E18" i="42"/>
  <c r="J17" i="42"/>
  <c r="K17" i="42" s="1"/>
  <c r="H17" i="42"/>
  <c r="I17" i="42" s="1"/>
  <c r="G17" i="42"/>
  <c r="F17" i="42"/>
  <c r="E17" i="42"/>
  <c r="J16" i="42"/>
  <c r="K16" i="42" s="1"/>
  <c r="H16" i="42"/>
  <c r="I16" i="42" s="1"/>
  <c r="G16" i="42"/>
  <c r="F16" i="42"/>
  <c r="E16" i="42"/>
  <c r="J15" i="42"/>
  <c r="K15" i="42" s="1"/>
  <c r="H15" i="42"/>
  <c r="I15" i="42" s="1"/>
  <c r="G15" i="42"/>
  <c r="F15" i="42"/>
  <c r="E15" i="42"/>
  <c r="J14" i="42"/>
  <c r="K14" i="42" s="1"/>
  <c r="H14" i="42"/>
  <c r="I14" i="42" s="1"/>
  <c r="G14" i="42"/>
  <c r="F14" i="42"/>
  <c r="E14" i="42"/>
  <c r="J13" i="42"/>
  <c r="K13" i="42" s="1"/>
  <c r="H13" i="42"/>
  <c r="I13" i="42" s="1"/>
  <c r="G13" i="42"/>
  <c r="F13" i="42"/>
  <c r="E13" i="42"/>
  <c r="J53" i="41"/>
  <c r="K53" i="41" s="1"/>
  <c r="H53" i="41"/>
  <c r="I53" i="41" s="1"/>
  <c r="G53" i="41"/>
  <c r="F53" i="41"/>
  <c r="E53" i="41"/>
  <c r="J52" i="41"/>
  <c r="K52" i="41" s="1"/>
  <c r="H52" i="41"/>
  <c r="I52" i="41" s="1"/>
  <c r="G52" i="41"/>
  <c r="F52" i="41"/>
  <c r="E52" i="41"/>
  <c r="J51" i="41"/>
  <c r="K51" i="41" s="1"/>
  <c r="H51" i="41"/>
  <c r="I51" i="41" s="1"/>
  <c r="G51" i="41"/>
  <c r="F51" i="41"/>
  <c r="E51" i="41"/>
  <c r="J50" i="41"/>
  <c r="K50" i="41" s="1"/>
  <c r="H50" i="41"/>
  <c r="I50" i="41" s="1"/>
  <c r="G50" i="41"/>
  <c r="F50" i="41"/>
  <c r="E50" i="41"/>
  <c r="J49" i="41"/>
  <c r="K49" i="41" s="1"/>
  <c r="H49" i="41"/>
  <c r="I49" i="41" s="1"/>
  <c r="G49" i="41"/>
  <c r="F49" i="41"/>
  <c r="E49" i="41"/>
  <c r="J48" i="41"/>
  <c r="K48" i="41" s="1"/>
  <c r="H48" i="41"/>
  <c r="I48" i="41" s="1"/>
  <c r="G48" i="41"/>
  <c r="F48" i="41"/>
  <c r="E48" i="41"/>
  <c r="J47" i="41"/>
  <c r="K47" i="41" s="1"/>
  <c r="H47" i="41"/>
  <c r="I47" i="41" s="1"/>
  <c r="G47" i="41"/>
  <c r="F47" i="41"/>
  <c r="E47" i="41"/>
  <c r="J46" i="41"/>
  <c r="K46" i="41" s="1"/>
  <c r="H46" i="41"/>
  <c r="I46" i="41" s="1"/>
  <c r="G46" i="41"/>
  <c r="F46" i="41"/>
  <c r="E46" i="41"/>
  <c r="J45" i="41"/>
  <c r="K45" i="41" s="1"/>
  <c r="H45" i="41"/>
  <c r="I45" i="41" s="1"/>
  <c r="G45" i="41"/>
  <c r="F45" i="41"/>
  <c r="E45" i="41"/>
  <c r="J44" i="41"/>
  <c r="K44" i="41" s="1"/>
  <c r="H44" i="41"/>
  <c r="I44" i="41" s="1"/>
  <c r="G44" i="41"/>
  <c r="F44" i="41"/>
  <c r="E44" i="41"/>
  <c r="J43" i="41"/>
  <c r="K43" i="41" s="1"/>
  <c r="H43" i="41"/>
  <c r="I43" i="41" s="1"/>
  <c r="G43" i="41"/>
  <c r="F43" i="41"/>
  <c r="E43" i="41"/>
  <c r="J42" i="41"/>
  <c r="K42" i="41" s="1"/>
  <c r="H42" i="41"/>
  <c r="I42" i="41" s="1"/>
  <c r="G42" i="41"/>
  <c r="F42" i="41"/>
  <c r="E42" i="41"/>
  <c r="J41" i="41"/>
  <c r="K41" i="41" s="1"/>
  <c r="H41" i="41"/>
  <c r="I41" i="41" s="1"/>
  <c r="G41" i="41"/>
  <c r="F41" i="41"/>
  <c r="E41" i="41"/>
  <c r="J40" i="41"/>
  <c r="K40" i="41" s="1"/>
  <c r="H40" i="41"/>
  <c r="I40" i="41" s="1"/>
  <c r="G40" i="41"/>
  <c r="F40" i="41"/>
  <c r="E40" i="41"/>
  <c r="J39" i="41"/>
  <c r="K39" i="41" s="1"/>
  <c r="H39" i="41"/>
  <c r="I39" i="41" s="1"/>
  <c r="G39" i="41"/>
  <c r="F39" i="41"/>
  <c r="E39" i="41"/>
  <c r="J38" i="41"/>
  <c r="K38" i="41" s="1"/>
  <c r="H38" i="41"/>
  <c r="I38" i="41" s="1"/>
  <c r="G38" i="41"/>
  <c r="F38" i="41"/>
  <c r="E38" i="41"/>
  <c r="J37" i="41"/>
  <c r="K37" i="41" s="1"/>
  <c r="H37" i="41"/>
  <c r="I37" i="41" s="1"/>
  <c r="G37" i="41"/>
  <c r="F37" i="41"/>
  <c r="E37" i="41"/>
  <c r="J36" i="41"/>
  <c r="K36" i="41" s="1"/>
  <c r="H36" i="41"/>
  <c r="I36" i="41" s="1"/>
  <c r="G36" i="41"/>
  <c r="F36" i="41"/>
  <c r="E36" i="41"/>
  <c r="J35" i="41"/>
  <c r="K35" i="41" s="1"/>
  <c r="H35" i="41"/>
  <c r="I35" i="41" s="1"/>
  <c r="G35" i="41"/>
  <c r="F35" i="41"/>
  <c r="E35" i="41"/>
  <c r="J34" i="41"/>
  <c r="K34" i="41" s="1"/>
  <c r="H34" i="41"/>
  <c r="I34" i="41" s="1"/>
  <c r="G34" i="41"/>
  <c r="F34" i="41"/>
  <c r="E34" i="41"/>
  <c r="J33" i="41"/>
  <c r="K33" i="41" s="1"/>
  <c r="H33" i="41"/>
  <c r="I33" i="41" s="1"/>
  <c r="G33" i="41"/>
  <c r="F33" i="41"/>
  <c r="E33" i="41"/>
  <c r="J32" i="41"/>
  <c r="K32" i="41" s="1"/>
  <c r="H32" i="41"/>
  <c r="I32" i="41" s="1"/>
  <c r="G32" i="41"/>
  <c r="F32" i="41"/>
  <c r="E32" i="41"/>
  <c r="J31" i="41"/>
  <c r="K31" i="41" s="1"/>
  <c r="H31" i="41"/>
  <c r="I31" i="41" s="1"/>
  <c r="G31" i="41"/>
  <c r="F31" i="41"/>
  <c r="E31" i="41"/>
  <c r="J30" i="41"/>
  <c r="K30" i="41" s="1"/>
  <c r="H30" i="41"/>
  <c r="I30" i="41" s="1"/>
  <c r="G30" i="41"/>
  <c r="F30" i="41"/>
  <c r="E30" i="41"/>
  <c r="J29" i="41"/>
  <c r="K29" i="41" s="1"/>
  <c r="H29" i="41"/>
  <c r="I29" i="41" s="1"/>
  <c r="G29" i="41"/>
  <c r="F29" i="41"/>
  <c r="E29" i="41"/>
  <c r="J28" i="41"/>
  <c r="K28" i="41" s="1"/>
  <c r="H28" i="41"/>
  <c r="I28" i="41" s="1"/>
  <c r="G28" i="41"/>
  <c r="F28" i="41"/>
  <c r="E28" i="41"/>
  <c r="J27" i="41"/>
  <c r="K27" i="41" s="1"/>
  <c r="H27" i="41"/>
  <c r="I27" i="41" s="1"/>
  <c r="G27" i="41"/>
  <c r="F27" i="41"/>
  <c r="E27" i="41"/>
  <c r="J26" i="41"/>
  <c r="K26" i="41" s="1"/>
  <c r="H26" i="41"/>
  <c r="I26" i="41" s="1"/>
  <c r="G26" i="41"/>
  <c r="F26" i="41"/>
  <c r="E26" i="41"/>
  <c r="J25" i="41"/>
  <c r="K25" i="41" s="1"/>
  <c r="H25" i="41"/>
  <c r="I25" i="41" s="1"/>
  <c r="G25" i="41"/>
  <c r="F25" i="41"/>
  <c r="E25" i="41"/>
  <c r="J24" i="41"/>
  <c r="K24" i="41" s="1"/>
  <c r="H24" i="41"/>
  <c r="I24" i="41" s="1"/>
  <c r="G24" i="41"/>
  <c r="F24" i="41"/>
  <c r="E24" i="41"/>
  <c r="J23" i="41"/>
  <c r="K23" i="41" s="1"/>
  <c r="H23" i="41"/>
  <c r="I23" i="41" s="1"/>
  <c r="G23" i="41"/>
  <c r="F23" i="41"/>
  <c r="E23" i="41"/>
  <c r="J22" i="41"/>
  <c r="K22" i="41" s="1"/>
  <c r="H22" i="41"/>
  <c r="I22" i="41" s="1"/>
  <c r="G22" i="41"/>
  <c r="F22" i="41"/>
  <c r="E22" i="41"/>
  <c r="J21" i="41"/>
  <c r="K21" i="41" s="1"/>
  <c r="H21" i="41"/>
  <c r="I21" i="41" s="1"/>
  <c r="G21" i="41"/>
  <c r="F21" i="41"/>
  <c r="E21" i="41"/>
  <c r="J20" i="41"/>
  <c r="K20" i="41" s="1"/>
  <c r="H20" i="41"/>
  <c r="I20" i="41" s="1"/>
  <c r="G20" i="41"/>
  <c r="F20" i="41"/>
  <c r="E20" i="41"/>
  <c r="J19" i="41"/>
  <c r="K19" i="41" s="1"/>
  <c r="H19" i="41"/>
  <c r="I19" i="41" s="1"/>
  <c r="G19" i="41"/>
  <c r="F19" i="41"/>
  <c r="E19" i="41"/>
  <c r="J18" i="41"/>
  <c r="K18" i="41" s="1"/>
  <c r="H18" i="41"/>
  <c r="I18" i="41" s="1"/>
  <c r="G18" i="41"/>
  <c r="F18" i="41"/>
  <c r="E18" i="41"/>
  <c r="J17" i="41"/>
  <c r="K17" i="41" s="1"/>
  <c r="H17" i="41"/>
  <c r="I17" i="41" s="1"/>
  <c r="G17" i="41"/>
  <c r="F17" i="41"/>
  <c r="E17" i="41"/>
  <c r="J16" i="41"/>
  <c r="K16" i="41" s="1"/>
  <c r="H16" i="41"/>
  <c r="I16" i="41" s="1"/>
  <c r="G16" i="41"/>
  <c r="F16" i="41"/>
  <c r="E16" i="41"/>
  <c r="J15" i="41"/>
  <c r="K15" i="41" s="1"/>
  <c r="H15" i="41"/>
  <c r="I15" i="41" s="1"/>
  <c r="G15" i="41"/>
  <c r="F15" i="41"/>
  <c r="E15" i="41"/>
  <c r="J14" i="41"/>
  <c r="K14" i="41" s="1"/>
  <c r="H14" i="41"/>
  <c r="I14" i="41" s="1"/>
  <c r="G14" i="41"/>
  <c r="F14" i="41"/>
  <c r="E14" i="41"/>
  <c r="J13" i="41"/>
  <c r="K13" i="41" s="1"/>
  <c r="H13" i="41"/>
  <c r="I13" i="41" s="1"/>
  <c r="G13" i="41"/>
  <c r="F13" i="41"/>
  <c r="E13" i="41"/>
  <c r="J52" i="40"/>
  <c r="K52" i="40" s="1"/>
  <c r="H52" i="40"/>
  <c r="I52" i="40" s="1"/>
  <c r="G52" i="40"/>
  <c r="F52" i="40"/>
  <c r="E52" i="40"/>
  <c r="J51" i="40"/>
  <c r="K51" i="40" s="1"/>
  <c r="H51" i="40"/>
  <c r="I51" i="40" s="1"/>
  <c r="G51" i="40"/>
  <c r="F51" i="40"/>
  <c r="E51" i="40"/>
  <c r="J50" i="40"/>
  <c r="K50" i="40" s="1"/>
  <c r="H50" i="40"/>
  <c r="I50" i="40" s="1"/>
  <c r="G50" i="40"/>
  <c r="F50" i="40"/>
  <c r="E50" i="40"/>
  <c r="J49" i="40"/>
  <c r="K49" i="40" s="1"/>
  <c r="H49" i="40"/>
  <c r="I49" i="40" s="1"/>
  <c r="G49" i="40"/>
  <c r="F49" i="40"/>
  <c r="E49" i="40"/>
  <c r="J48" i="40"/>
  <c r="K48" i="40" s="1"/>
  <c r="H48" i="40"/>
  <c r="I48" i="40" s="1"/>
  <c r="G48" i="40"/>
  <c r="F48" i="40"/>
  <c r="E48" i="40"/>
  <c r="J47" i="40"/>
  <c r="K47" i="40" s="1"/>
  <c r="H47" i="40"/>
  <c r="I47" i="40" s="1"/>
  <c r="G47" i="40"/>
  <c r="F47" i="40"/>
  <c r="E47" i="40"/>
  <c r="J46" i="40"/>
  <c r="K46" i="40" s="1"/>
  <c r="H46" i="40"/>
  <c r="I46" i="40" s="1"/>
  <c r="G46" i="40"/>
  <c r="F46" i="40"/>
  <c r="E46" i="40"/>
  <c r="J45" i="40"/>
  <c r="K45" i="40" s="1"/>
  <c r="H45" i="40"/>
  <c r="I45" i="40" s="1"/>
  <c r="G45" i="40"/>
  <c r="F45" i="40"/>
  <c r="E45" i="40"/>
  <c r="J44" i="40"/>
  <c r="K44" i="40" s="1"/>
  <c r="H44" i="40"/>
  <c r="I44" i="40" s="1"/>
  <c r="G44" i="40"/>
  <c r="F44" i="40"/>
  <c r="E44" i="40"/>
  <c r="J43" i="40"/>
  <c r="K43" i="40" s="1"/>
  <c r="H43" i="40"/>
  <c r="I43" i="40" s="1"/>
  <c r="G43" i="40"/>
  <c r="F43" i="40"/>
  <c r="E43" i="40"/>
  <c r="J42" i="40"/>
  <c r="K42" i="40" s="1"/>
  <c r="H42" i="40"/>
  <c r="I42" i="40" s="1"/>
  <c r="G42" i="40"/>
  <c r="F42" i="40"/>
  <c r="E42" i="40"/>
  <c r="J41" i="40"/>
  <c r="K41" i="40" s="1"/>
  <c r="H41" i="40"/>
  <c r="I41" i="40" s="1"/>
  <c r="G41" i="40"/>
  <c r="F41" i="40"/>
  <c r="E41" i="40"/>
  <c r="J40" i="40"/>
  <c r="K40" i="40" s="1"/>
  <c r="H40" i="40"/>
  <c r="I40" i="40" s="1"/>
  <c r="G40" i="40"/>
  <c r="F40" i="40"/>
  <c r="E40" i="40"/>
  <c r="J39" i="40"/>
  <c r="K39" i="40" s="1"/>
  <c r="H39" i="40"/>
  <c r="I39" i="40" s="1"/>
  <c r="G39" i="40"/>
  <c r="F39" i="40"/>
  <c r="E39" i="40"/>
  <c r="J38" i="40"/>
  <c r="K38" i="40" s="1"/>
  <c r="H38" i="40"/>
  <c r="I38" i="40" s="1"/>
  <c r="G38" i="40"/>
  <c r="F38" i="40"/>
  <c r="E38" i="40"/>
  <c r="J37" i="40"/>
  <c r="K37" i="40" s="1"/>
  <c r="H37" i="40"/>
  <c r="I37" i="40" s="1"/>
  <c r="G37" i="40"/>
  <c r="F37" i="40"/>
  <c r="E37" i="40"/>
  <c r="J36" i="40"/>
  <c r="K36" i="40" s="1"/>
  <c r="H36" i="40"/>
  <c r="I36" i="40" s="1"/>
  <c r="G36" i="40"/>
  <c r="F36" i="40"/>
  <c r="E36" i="40"/>
  <c r="J35" i="40"/>
  <c r="K35" i="40" s="1"/>
  <c r="H35" i="40"/>
  <c r="I35" i="40" s="1"/>
  <c r="G35" i="40"/>
  <c r="F35" i="40"/>
  <c r="E35" i="40"/>
  <c r="J34" i="40"/>
  <c r="K34" i="40" s="1"/>
  <c r="H34" i="40"/>
  <c r="I34" i="40" s="1"/>
  <c r="G34" i="40"/>
  <c r="F34" i="40"/>
  <c r="E34" i="40"/>
  <c r="J33" i="40"/>
  <c r="K33" i="40" s="1"/>
  <c r="H33" i="40"/>
  <c r="I33" i="40" s="1"/>
  <c r="G33" i="40"/>
  <c r="F33" i="40"/>
  <c r="E33" i="40"/>
  <c r="J32" i="40"/>
  <c r="K32" i="40" s="1"/>
  <c r="H32" i="40"/>
  <c r="I32" i="40" s="1"/>
  <c r="G32" i="40"/>
  <c r="F32" i="40"/>
  <c r="E32" i="40"/>
  <c r="J31" i="40"/>
  <c r="K31" i="40" s="1"/>
  <c r="H31" i="40"/>
  <c r="I31" i="40" s="1"/>
  <c r="G31" i="40"/>
  <c r="F31" i="40"/>
  <c r="E31" i="40"/>
  <c r="J30" i="40"/>
  <c r="K30" i="40" s="1"/>
  <c r="H30" i="40"/>
  <c r="I30" i="40" s="1"/>
  <c r="G30" i="40"/>
  <c r="F30" i="40"/>
  <c r="E30" i="40"/>
  <c r="J29" i="40"/>
  <c r="K29" i="40" s="1"/>
  <c r="H29" i="40"/>
  <c r="I29" i="40" s="1"/>
  <c r="G29" i="40"/>
  <c r="F29" i="40"/>
  <c r="E29" i="40"/>
  <c r="J28" i="40"/>
  <c r="K28" i="40" s="1"/>
  <c r="H28" i="40"/>
  <c r="I28" i="40" s="1"/>
  <c r="G28" i="40"/>
  <c r="F28" i="40"/>
  <c r="E28" i="40"/>
  <c r="J27" i="40"/>
  <c r="K27" i="40" s="1"/>
  <c r="H27" i="40"/>
  <c r="I27" i="40" s="1"/>
  <c r="G27" i="40"/>
  <c r="F27" i="40"/>
  <c r="E27" i="40"/>
  <c r="J26" i="40"/>
  <c r="K26" i="40" s="1"/>
  <c r="H26" i="40"/>
  <c r="I26" i="40" s="1"/>
  <c r="G26" i="40"/>
  <c r="F26" i="40"/>
  <c r="E26" i="40"/>
  <c r="J25" i="40"/>
  <c r="K25" i="40" s="1"/>
  <c r="H25" i="40"/>
  <c r="I25" i="40" s="1"/>
  <c r="G25" i="40"/>
  <c r="F25" i="40"/>
  <c r="E25" i="40"/>
  <c r="J24" i="40"/>
  <c r="K24" i="40" s="1"/>
  <c r="H24" i="40"/>
  <c r="I24" i="40" s="1"/>
  <c r="G24" i="40"/>
  <c r="F24" i="40"/>
  <c r="E24" i="40"/>
  <c r="J23" i="40"/>
  <c r="K23" i="40" s="1"/>
  <c r="H23" i="40"/>
  <c r="I23" i="40" s="1"/>
  <c r="G23" i="40"/>
  <c r="F23" i="40"/>
  <c r="E23" i="40"/>
  <c r="J22" i="40"/>
  <c r="K22" i="40" s="1"/>
  <c r="H22" i="40"/>
  <c r="I22" i="40" s="1"/>
  <c r="G22" i="40"/>
  <c r="F22" i="40"/>
  <c r="E22" i="40"/>
  <c r="J21" i="40"/>
  <c r="K21" i="40" s="1"/>
  <c r="H21" i="40"/>
  <c r="I21" i="40" s="1"/>
  <c r="G21" i="40"/>
  <c r="F21" i="40"/>
  <c r="E21" i="40"/>
  <c r="J20" i="40"/>
  <c r="K20" i="40" s="1"/>
  <c r="H20" i="40"/>
  <c r="I20" i="40" s="1"/>
  <c r="G20" i="40"/>
  <c r="F20" i="40"/>
  <c r="E20" i="40"/>
  <c r="J19" i="40"/>
  <c r="K19" i="40" s="1"/>
  <c r="H19" i="40"/>
  <c r="I19" i="40" s="1"/>
  <c r="G19" i="40"/>
  <c r="F19" i="40"/>
  <c r="E19" i="40"/>
  <c r="J18" i="40"/>
  <c r="K18" i="40" s="1"/>
  <c r="H18" i="40"/>
  <c r="I18" i="40" s="1"/>
  <c r="G18" i="40"/>
  <c r="F18" i="40"/>
  <c r="E18" i="40"/>
  <c r="J17" i="40"/>
  <c r="K17" i="40" s="1"/>
  <c r="H17" i="40"/>
  <c r="I17" i="40" s="1"/>
  <c r="G17" i="40"/>
  <c r="F17" i="40"/>
  <c r="E17" i="40"/>
  <c r="J16" i="40"/>
  <c r="K16" i="40" s="1"/>
  <c r="H16" i="40"/>
  <c r="I16" i="40" s="1"/>
  <c r="G16" i="40"/>
  <c r="F16" i="40"/>
  <c r="E16" i="40"/>
  <c r="J15" i="40"/>
  <c r="K15" i="40" s="1"/>
  <c r="H15" i="40"/>
  <c r="I15" i="40" s="1"/>
  <c r="G15" i="40"/>
  <c r="F15" i="40"/>
  <c r="E15" i="40"/>
  <c r="J14" i="40"/>
  <c r="K14" i="40" s="1"/>
  <c r="H14" i="40"/>
  <c r="I14" i="40" s="1"/>
  <c r="G14" i="40"/>
  <c r="F14" i="40"/>
  <c r="E14" i="40"/>
  <c r="J13" i="40"/>
  <c r="K13" i="40" s="1"/>
  <c r="H13" i="40"/>
  <c r="I13" i="40" s="1"/>
  <c r="G13" i="40"/>
  <c r="F13" i="40"/>
  <c r="E13" i="40"/>
  <c r="J53" i="39"/>
  <c r="K53" i="39" s="1"/>
  <c r="H53" i="39"/>
  <c r="I53" i="39" s="1"/>
  <c r="G53" i="39"/>
  <c r="F53" i="39"/>
  <c r="E53" i="39"/>
  <c r="J52" i="39"/>
  <c r="K52" i="39" s="1"/>
  <c r="H52" i="39"/>
  <c r="I52" i="39" s="1"/>
  <c r="G52" i="39"/>
  <c r="F52" i="39"/>
  <c r="E52" i="39"/>
  <c r="J51" i="39"/>
  <c r="K51" i="39" s="1"/>
  <c r="H51" i="39"/>
  <c r="I51" i="39" s="1"/>
  <c r="G51" i="39"/>
  <c r="F51" i="39"/>
  <c r="E51" i="39"/>
  <c r="J50" i="39"/>
  <c r="K50" i="39" s="1"/>
  <c r="H50" i="39"/>
  <c r="I50" i="39" s="1"/>
  <c r="G50" i="39"/>
  <c r="F50" i="39"/>
  <c r="E50" i="39"/>
  <c r="J49" i="39"/>
  <c r="K49" i="39" s="1"/>
  <c r="H49" i="39"/>
  <c r="I49" i="39" s="1"/>
  <c r="G49" i="39"/>
  <c r="F49" i="39"/>
  <c r="E49" i="39"/>
  <c r="J48" i="39"/>
  <c r="K48" i="39" s="1"/>
  <c r="H48" i="39"/>
  <c r="I48" i="39" s="1"/>
  <c r="G48" i="39"/>
  <c r="F48" i="39"/>
  <c r="E48" i="39"/>
  <c r="J47" i="39"/>
  <c r="K47" i="39" s="1"/>
  <c r="H47" i="39"/>
  <c r="I47" i="39" s="1"/>
  <c r="G47" i="39"/>
  <c r="F47" i="39"/>
  <c r="E47" i="39"/>
  <c r="J46" i="39"/>
  <c r="K46" i="39" s="1"/>
  <c r="H46" i="39"/>
  <c r="I46" i="39" s="1"/>
  <c r="G46" i="39"/>
  <c r="F46" i="39"/>
  <c r="E46" i="39"/>
  <c r="J45" i="39"/>
  <c r="K45" i="39" s="1"/>
  <c r="H45" i="39"/>
  <c r="I45" i="39" s="1"/>
  <c r="G45" i="39"/>
  <c r="F45" i="39"/>
  <c r="E45" i="39"/>
  <c r="J44" i="39"/>
  <c r="K44" i="39" s="1"/>
  <c r="H44" i="39"/>
  <c r="I44" i="39" s="1"/>
  <c r="G44" i="39"/>
  <c r="F44" i="39"/>
  <c r="E44" i="39"/>
  <c r="J43" i="39"/>
  <c r="K43" i="39" s="1"/>
  <c r="H43" i="39"/>
  <c r="I43" i="39" s="1"/>
  <c r="G43" i="39"/>
  <c r="F43" i="39"/>
  <c r="E43" i="39"/>
  <c r="J42" i="39"/>
  <c r="K42" i="39" s="1"/>
  <c r="H42" i="39"/>
  <c r="I42" i="39" s="1"/>
  <c r="G42" i="39"/>
  <c r="F42" i="39"/>
  <c r="E42" i="39"/>
  <c r="J41" i="39"/>
  <c r="K41" i="39" s="1"/>
  <c r="H41" i="39"/>
  <c r="I41" i="39" s="1"/>
  <c r="G41" i="39"/>
  <c r="F41" i="39"/>
  <c r="E41" i="39"/>
  <c r="J40" i="39"/>
  <c r="K40" i="39" s="1"/>
  <c r="H40" i="39"/>
  <c r="I40" i="39" s="1"/>
  <c r="G40" i="39"/>
  <c r="F40" i="39"/>
  <c r="E40" i="39"/>
  <c r="J39" i="39"/>
  <c r="K39" i="39" s="1"/>
  <c r="H39" i="39"/>
  <c r="I39" i="39" s="1"/>
  <c r="G39" i="39"/>
  <c r="F39" i="39"/>
  <c r="E39" i="39"/>
  <c r="J38" i="39"/>
  <c r="K38" i="39" s="1"/>
  <c r="H38" i="39"/>
  <c r="I38" i="39" s="1"/>
  <c r="G38" i="39"/>
  <c r="F38" i="39"/>
  <c r="E38" i="39"/>
  <c r="J37" i="39"/>
  <c r="K37" i="39" s="1"/>
  <c r="H37" i="39"/>
  <c r="I37" i="39" s="1"/>
  <c r="G37" i="39"/>
  <c r="F37" i="39"/>
  <c r="E37" i="39"/>
  <c r="J36" i="39"/>
  <c r="K36" i="39" s="1"/>
  <c r="H36" i="39"/>
  <c r="I36" i="39" s="1"/>
  <c r="G36" i="39"/>
  <c r="F36" i="39"/>
  <c r="E36" i="39"/>
  <c r="J35" i="39"/>
  <c r="K35" i="39" s="1"/>
  <c r="H35" i="39"/>
  <c r="I35" i="39" s="1"/>
  <c r="G35" i="39"/>
  <c r="F35" i="39"/>
  <c r="E35" i="39"/>
  <c r="J34" i="39"/>
  <c r="K34" i="39" s="1"/>
  <c r="H34" i="39"/>
  <c r="I34" i="39" s="1"/>
  <c r="G34" i="39"/>
  <c r="F34" i="39"/>
  <c r="E34" i="39"/>
  <c r="J33" i="39"/>
  <c r="K33" i="39" s="1"/>
  <c r="H33" i="39"/>
  <c r="I33" i="39" s="1"/>
  <c r="G33" i="39"/>
  <c r="F33" i="39"/>
  <c r="E33" i="39"/>
  <c r="J32" i="39"/>
  <c r="K32" i="39" s="1"/>
  <c r="H32" i="39"/>
  <c r="I32" i="39" s="1"/>
  <c r="G32" i="39"/>
  <c r="F32" i="39"/>
  <c r="E32" i="39"/>
  <c r="J31" i="39"/>
  <c r="K31" i="39" s="1"/>
  <c r="H31" i="39"/>
  <c r="I31" i="39" s="1"/>
  <c r="G31" i="39"/>
  <c r="F31" i="39"/>
  <c r="E31" i="39"/>
  <c r="J30" i="39"/>
  <c r="K30" i="39" s="1"/>
  <c r="H30" i="39"/>
  <c r="I30" i="39" s="1"/>
  <c r="G30" i="39"/>
  <c r="F30" i="39"/>
  <c r="E30" i="39"/>
  <c r="J29" i="39"/>
  <c r="K29" i="39" s="1"/>
  <c r="H29" i="39"/>
  <c r="I29" i="39" s="1"/>
  <c r="G29" i="39"/>
  <c r="F29" i="39"/>
  <c r="E29" i="39"/>
  <c r="J28" i="39"/>
  <c r="K28" i="39" s="1"/>
  <c r="H28" i="39"/>
  <c r="I28" i="39" s="1"/>
  <c r="G28" i="39"/>
  <c r="F28" i="39"/>
  <c r="E28" i="39"/>
  <c r="J27" i="39"/>
  <c r="K27" i="39" s="1"/>
  <c r="H27" i="39"/>
  <c r="I27" i="39" s="1"/>
  <c r="G27" i="39"/>
  <c r="F27" i="39"/>
  <c r="E27" i="39"/>
  <c r="J26" i="39"/>
  <c r="K26" i="39" s="1"/>
  <c r="H26" i="39"/>
  <c r="I26" i="39" s="1"/>
  <c r="G26" i="39"/>
  <c r="F26" i="39"/>
  <c r="E26" i="39"/>
  <c r="J25" i="39"/>
  <c r="K25" i="39" s="1"/>
  <c r="H25" i="39"/>
  <c r="I25" i="39" s="1"/>
  <c r="G25" i="39"/>
  <c r="F25" i="39"/>
  <c r="E25" i="39"/>
  <c r="J24" i="39"/>
  <c r="K24" i="39" s="1"/>
  <c r="H24" i="39"/>
  <c r="I24" i="39" s="1"/>
  <c r="G24" i="39"/>
  <c r="F24" i="39"/>
  <c r="E24" i="39"/>
  <c r="J23" i="39"/>
  <c r="K23" i="39" s="1"/>
  <c r="H23" i="39"/>
  <c r="I23" i="39" s="1"/>
  <c r="G23" i="39"/>
  <c r="F23" i="39"/>
  <c r="E23" i="39"/>
  <c r="J22" i="39"/>
  <c r="K22" i="39" s="1"/>
  <c r="H22" i="39"/>
  <c r="I22" i="39" s="1"/>
  <c r="G22" i="39"/>
  <c r="F22" i="39"/>
  <c r="E22" i="39"/>
  <c r="J21" i="39"/>
  <c r="K21" i="39" s="1"/>
  <c r="H21" i="39"/>
  <c r="I21" i="39" s="1"/>
  <c r="G21" i="39"/>
  <c r="F21" i="39"/>
  <c r="E21" i="39"/>
  <c r="J20" i="39"/>
  <c r="K20" i="39" s="1"/>
  <c r="H20" i="39"/>
  <c r="I20" i="39" s="1"/>
  <c r="G20" i="39"/>
  <c r="F20" i="39"/>
  <c r="E20" i="39"/>
  <c r="J19" i="39"/>
  <c r="K19" i="39" s="1"/>
  <c r="H19" i="39"/>
  <c r="I19" i="39" s="1"/>
  <c r="G19" i="39"/>
  <c r="F19" i="39"/>
  <c r="E19" i="39"/>
  <c r="J18" i="39"/>
  <c r="K18" i="39" s="1"/>
  <c r="H18" i="39"/>
  <c r="I18" i="39" s="1"/>
  <c r="G18" i="39"/>
  <c r="F18" i="39"/>
  <c r="E18" i="39"/>
  <c r="J17" i="39"/>
  <c r="K17" i="39" s="1"/>
  <c r="H17" i="39"/>
  <c r="I17" i="39" s="1"/>
  <c r="G17" i="39"/>
  <c r="F17" i="39"/>
  <c r="E17" i="39"/>
  <c r="J16" i="39"/>
  <c r="K16" i="39" s="1"/>
  <c r="H16" i="39"/>
  <c r="I16" i="39" s="1"/>
  <c r="G16" i="39"/>
  <c r="F16" i="39"/>
  <c r="E16" i="39"/>
  <c r="J15" i="39"/>
  <c r="K15" i="39" s="1"/>
  <c r="H15" i="39"/>
  <c r="I15" i="39" s="1"/>
  <c r="G15" i="39"/>
  <c r="F15" i="39"/>
  <c r="E15" i="39"/>
  <c r="J14" i="39"/>
  <c r="K14" i="39" s="1"/>
  <c r="H14" i="39"/>
  <c r="I14" i="39" s="1"/>
  <c r="G14" i="39"/>
  <c r="F14" i="39"/>
  <c r="E14" i="39"/>
  <c r="J13" i="39"/>
  <c r="K13" i="39" s="1"/>
  <c r="H13" i="39"/>
  <c r="I13" i="39" s="1"/>
  <c r="G13" i="39"/>
  <c r="F13" i="39"/>
  <c r="E13" i="39"/>
  <c r="J53" i="38"/>
  <c r="K53" i="38" s="1"/>
  <c r="H53" i="38"/>
  <c r="I53" i="38" s="1"/>
  <c r="G53" i="38"/>
  <c r="F53" i="38"/>
  <c r="E53" i="38"/>
  <c r="J52" i="38"/>
  <c r="K52" i="38" s="1"/>
  <c r="H52" i="38"/>
  <c r="I52" i="38" s="1"/>
  <c r="G52" i="38"/>
  <c r="F52" i="38"/>
  <c r="E52" i="38"/>
  <c r="J51" i="38"/>
  <c r="K51" i="38" s="1"/>
  <c r="H51" i="38"/>
  <c r="I51" i="38" s="1"/>
  <c r="G51" i="38"/>
  <c r="F51" i="38"/>
  <c r="E51" i="38"/>
  <c r="J50" i="38"/>
  <c r="K50" i="38" s="1"/>
  <c r="H50" i="38"/>
  <c r="I50" i="38" s="1"/>
  <c r="G50" i="38"/>
  <c r="F50" i="38"/>
  <c r="E50" i="38"/>
  <c r="J49" i="38"/>
  <c r="K49" i="38" s="1"/>
  <c r="H49" i="38"/>
  <c r="I49" i="38" s="1"/>
  <c r="G49" i="38"/>
  <c r="F49" i="38"/>
  <c r="E49" i="38"/>
  <c r="J48" i="38"/>
  <c r="K48" i="38" s="1"/>
  <c r="H48" i="38"/>
  <c r="I48" i="38" s="1"/>
  <c r="G48" i="38"/>
  <c r="F48" i="38"/>
  <c r="E48" i="38"/>
  <c r="J47" i="38"/>
  <c r="K47" i="38" s="1"/>
  <c r="H47" i="38"/>
  <c r="I47" i="38" s="1"/>
  <c r="G47" i="38"/>
  <c r="F47" i="38"/>
  <c r="E47" i="38"/>
  <c r="J46" i="38"/>
  <c r="K46" i="38" s="1"/>
  <c r="H46" i="38"/>
  <c r="I46" i="38" s="1"/>
  <c r="G46" i="38"/>
  <c r="F46" i="38"/>
  <c r="E46" i="38"/>
  <c r="J45" i="38"/>
  <c r="K45" i="38" s="1"/>
  <c r="H45" i="38"/>
  <c r="I45" i="38" s="1"/>
  <c r="G45" i="38"/>
  <c r="F45" i="38"/>
  <c r="E45" i="38"/>
  <c r="J44" i="38"/>
  <c r="K44" i="38" s="1"/>
  <c r="H44" i="38"/>
  <c r="I44" i="38" s="1"/>
  <c r="G44" i="38"/>
  <c r="F44" i="38"/>
  <c r="E44" i="38"/>
  <c r="J43" i="38"/>
  <c r="K43" i="38" s="1"/>
  <c r="H43" i="38"/>
  <c r="I43" i="38" s="1"/>
  <c r="G43" i="38"/>
  <c r="F43" i="38"/>
  <c r="E43" i="38"/>
  <c r="J42" i="38"/>
  <c r="K42" i="38" s="1"/>
  <c r="H42" i="38"/>
  <c r="I42" i="38" s="1"/>
  <c r="G42" i="38"/>
  <c r="F42" i="38"/>
  <c r="E42" i="38"/>
  <c r="J41" i="38"/>
  <c r="K41" i="38" s="1"/>
  <c r="H41" i="38"/>
  <c r="I41" i="38" s="1"/>
  <c r="G41" i="38"/>
  <c r="F41" i="38"/>
  <c r="E41" i="38"/>
  <c r="J40" i="38"/>
  <c r="K40" i="38" s="1"/>
  <c r="H40" i="38"/>
  <c r="I40" i="38" s="1"/>
  <c r="G40" i="38"/>
  <c r="F40" i="38"/>
  <c r="E40" i="38"/>
  <c r="J39" i="38"/>
  <c r="K39" i="38" s="1"/>
  <c r="H39" i="38"/>
  <c r="I39" i="38" s="1"/>
  <c r="G39" i="38"/>
  <c r="F39" i="38"/>
  <c r="E39" i="38"/>
  <c r="J38" i="38"/>
  <c r="K38" i="38" s="1"/>
  <c r="H38" i="38"/>
  <c r="I38" i="38" s="1"/>
  <c r="G38" i="38"/>
  <c r="F38" i="38"/>
  <c r="E38" i="38"/>
  <c r="J37" i="38"/>
  <c r="K37" i="38" s="1"/>
  <c r="H37" i="38"/>
  <c r="I37" i="38" s="1"/>
  <c r="G37" i="38"/>
  <c r="F37" i="38"/>
  <c r="E37" i="38"/>
  <c r="J36" i="38"/>
  <c r="K36" i="38" s="1"/>
  <c r="H36" i="38"/>
  <c r="I36" i="38" s="1"/>
  <c r="G36" i="38"/>
  <c r="F36" i="38"/>
  <c r="E36" i="38"/>
  <c r="J35" i="38"/>
  <c r="K35" i="38" s="1"/>
  <c r="H35" i="38"/>
  <c r="I35" i="38" s="1"/>
  <c r="G35" i="38"/>
  <c r="F35" i="38"/>
  <c r="E35" i="38"/>
  <c r="J34" i="38"/>
  <c r="K34" i="38" s="1"/>
  <c r="H34" i="38"/>
  <c r="I34" i="38" s="1"/>
  <c r="G34" i="38"/>
  <c r="F34" i="38"/>
  <c r="E34" i="38"/>
  <c r="J33" i="38"/>
  <c r="K33" i="38" s="1"/>
  <c r="H33" i="38"/>
  <c r="I33" i="38" s="1"/>
  <c r="G33" i="38"/>
  <c r="F33" i="38"/>
  <c r="E33" i="38"/>
  <c r="J32" i="38"/>
  <c r="K32" i="38" s="1"/>
  <c r="H32" i="38"/>
  <c r="I32" i="38" s="1"/>
  <c r="G32" i="38"/>
  <c r="F32" i="38"/>
  <c r="E32" i="38"/>
  <c r="J31" i="38"/>
  <c r="K31" i="38" s="1"/>
  <c r="H31" i="38"/>
  <c r="I31" i="38" s="1"/>
  <c r="G31" i="38"/>
  <c r="F31" i="38"/>
  <c r="E31" i="38"/>
  <c r="K30" i="38"/>
  <c r="I30" i="38"/>
  <c r="E30" i="38"/>
  <c r="J29" i="38"/>
  <c r="K29" i="38" s="1"/>
  <c r="H29" i="38"/>
  <c r="I29" i="38" s="1"/>
  <c r="G29" i="38"/>
  <c r="F29" i="38"/>
  <c r="E29" i="38"/>
  <c r="J28" i="38"/>
  <c r="K28" i="38" s="1"/>
  <c r="H28" i="38"/>
  <c r="I28" i="38" s="1"/>
  <c r="G28" i="38"/>
  <c r="F28" i="38"/>
  <c r="E28" i="38"/>
  <c r="J27" i="38"/>
  <c r="K27" i="38" s="1"/>
  <c r="H27" i="38"/>
  <c r="I27" i="38" s="1"/>
  <c r="G27" i="38"/>
  <c r="F27" i="38"/>
  <c r="E27" i="38"/>
  <c r="J26" i="38"/>
  <c r="K26" i="38" s="1"/>
  <c r="H26" i="38"/>
  <c r="I26" i="38" s="1"/>
  <c r="G26" i="38"/>
  <c r="F26" i="38"/>
  <c r="E26" i="38"/>
  <c r="J25" i="38"/>
  <c r="K25" i="38" s="1"/>
  <c r="H25" i="38"/>
  <c r="I25" i="38" s="1"/>
  <c r="G25" i="38"/>
  <c r="F25" i="38"/>
  <c r="E25" i="38"/>
  <c r="J24" i="38"/>
  <c r="K24" i="38" s="1"/>
  <c r="H24" i="38"/>
  <c r="I24" i="38" s="1"/>
  <c r="G24" i="38"/>
  <c r="F24" i="38"/>
  <c r="E24" i="38"/>
  <c r="J23" i="38"/>
  <c r="K23" i="38" s="1"/>
  <c r="H23" i="38"/>
  <c r="I23" i="38" s="1"/>
  <c r="G23" i="38"/>
  <c r="F23" i="38"/>
  <c r="E23" i="38"/>
  <c r="J22" i="38"/>
  <c r="K22" i="38" s="1"/>
  <c r="H22" i="38"/>
  <c r="I22" i="38" s="1"/>
  <c r="G22" i="38"/>
  <c r="F22" i="38"/>
  <c r="E22" i="38"/>
  <c r="J21" i="38"/>
  <c r="K21" i="38" s="1"/>
  <c r="H21" i="38"/>
  <c r="I21" i="38" s="1"/>
  <c r="G21" i="38"/>
  <c r="F21" i="38"/>
  <c r="E21" i="38"/>
  <c r="J20" i="38"/>
  <c r="K20" i="38" s="1"/>
  <c r="H20" i="38"/>
  <c r="I20" i="38" s="1"/>
  <c r="G20" i="38"/>
  <c r="F20" i="38"/>
  <c r="E20" i="38"/>
  <c r="J19" i="38"/>
  <c r="K19" i="38" s="1"/>
  <c r="H19" i="38"/>
  <c r="I19" i="38" s="1"/>
  <c r="G19" i="38"/>
  <c r="F19" i="38"/>
  <c r="E19" i="38"/>
  <c r="J18" i="38"/>
  <c r="K18" i="38" s="1"/>
  <c r="H18" i="38"/>
  <c r="I18" i="38" s="1"/>
  <c r="G18" i="38"/>
  <c r="F18" i="38"/>
  <c r="E18" i="38"/>
  <c r="J17" i="38"/>
  <c r="K17" i="38" s="1"/>
  <c r="H17" i="38"/>
  <c r="I17" i="38" s="1"/>
  <c r="G17" i="38"/>
  <c r="F17" i="38"/>
  <c r="E17" i="38"/>
  <c r="J16" i="38"/>
  <c r="K16" i="38" s="1"/>
  <c r="H16" i="38"/>
  <c r="I16" i="38" s="1"/>
  <c r="G16" i="38"/>
  <c r="F16" i="38"/>
  <c r="E16" i="38"/>
  <c r="J15" i="38"/>
  <c r="K15" i="38" s="1"/>
  <c r="H15" i="38"/>
  <c r="I15" i="38" s="1"/>
  <c r="G15" i="38"/>
  <c r="F15" i="38"/>
  <c r="E15" i="38"/>
  <c r="J14" i="38"/>
  <c r="K14" i="38" s="1"/>
  <c r="H14" i="38"/>
  <c r="I14" i="38" s="1"/>
  <c r="G14" i="38"/>
  <c r="F14" i="38"/>
  <c r="E14" i="38"/>
  <c r="J13" i="38"/>
  <c r="K13" i="38" s="1"/>
  <c r="H13" i="38"/>
  <c r="I13" i="38" s="1"/>
  <c r="G13" i="38"/>
  <c r="F13" i="38"/>
  <c r="E13" i="38"/>
  <c r="J52" i="37"/>
  <c r="K52" i="37" s="1"/>
  <c r="H52" i="37"/>
  <c r="I52" i="37" s="1"/>
  <c r="G52" i="37"/>
  <c r="F52" i="37"/>
  <c r="E52" i="37"/>
  <c r="J51" i="37"/>
  <c r="K51" i="37" s="1"/>
  <c r="H51" i="37"/>
  <c r="I51" i="37" s="1"/>
  <c r="G51" i="37"/>
  <c r="F51" i="37"/>
  <c r="E51" i="37"/>
  <c r="J50" i="37"/>
  <c r="K50" i="37" s="1"/>
  <c r="H50" i="37"/>
  <c r="I50" i="37" s="1"/>
  <c r="G50" i="37"/>
  <c r="F50" i="37"/>
  <c r="E50" i="37"/>
  <c r="J49" i="37"/>
  <c r="K49" i="37" s="1"/>
  <c r="H49" i="37"/>
  <c r="I49" i="37" s="1"/>
  <c r="G49" i="37"/>
  <c r="F49" i="37"/>
  <c r="E49" i="37"/>
  <c r="J48" i="37"/>
  <c r="K48" i="37" s="1"/>
  <c r="H48" i="37"/>
  <c r="I48" i="37" s="1"/>
  <c r="G48" i="37"/>
  <c r="F48" i="37"/>
  <c r="E48" i="37"/>
  <c r="J47" i="37"/>
  <c r="K47" i="37" s="1"/>
  <c r="H47" i="37"/>
  <c r="I47" i="37" s="1"/>
  <c r="G47" i="37"/>
  <c r="F47" i="37"/>
  <c r="E47" i="37"/>
  <c r="J46" i="37"/>
  <c r="K46" i="37" s="1"/>
  <c r="H46" i="37"/>
  <c r="I46" i="37" s="1"/>
  <c r="G46" i="37"/>
  <c r="F46" i="37"/>
  <c r="E46" i="37"/>
  <c r="J45" i="37"/>
  <c r="K45" i="37" s="1"/>
  <c r="H45" i="37"/>
  <c r="I45" i="37" s="1"/>
  <c r="G45" i="37"/>
  <c r="F45" i="37"/>
  <c r="E45" i="37"/>
  <c r="J44" i="37"/>
  <c r="K44" i="37" s="1"/>
  <c r="H44" i="37"/>
  <c r="I44" i="37" s="1"/>
  <c r="G44" i="37"/>
  <c r="F44" i="37"/>
  <c r="E44" i="37"/>
  <c r="J43" i="37"/>
  <c r="K43" i="37" s="1"/>
  <c r="H43" i="37"/>
  <c r="I43" i="37" s="1"/>
  <c r="G43" i="37"/>
  <c r="F43" i="37"/>
  <c r="E43" i="37"/>
  <c r="J42" i="37"/>
  <c r="K42" i="37" s="1"/>
  <c r="H42" i="37"/>
  <c r="I42" i="37" s="1"/>
  <c r="G42" i="37"/>
  <c r="F42" i="37"/>
  <c r="E42" i="37"/>
  <c r="J41" i="37"/>
  <c r="K41" i="37" s="1"/>
  <c r="H41" i="37"/>
  <c r="I41" i="37" s="1"/>
  <c r="G41" i="37"/>
  <c r="F41" i="37"/>
  <c r="E41" i="37"/>
  <c r="J40" i="37"/>
  <c r="K40" i="37" s="1"/>
  <c r="H40" i="37"/>
  <c r="I40" i="37" s="1"/>
  <c r="G40" i="37"/>
  <c r="F40" i="37"/>
  <c r="E40" i="37"/>
  <c r="J39" i="37"/>
  <c r="K39" i="37" s="1"/>
  <c r="H39" i="37"/>
  <c r="I39" i="37" s="1"/>
  <c r="G39" i="37"/>
  <c r="F39" i="37"/>
  <c r="E39" i="37"/>
  <c r="J38" i="37"/>
  <c r="K38" i="37" s="1"/>
  <c r="H38" i="37"/>
  <c r="I38" i="37" s="1"/>
  <c r="G38" i="37"/>
  <c r="F38" i="37"/>
  <c r="E38" i="37"/>
  <c r="J37" i="37"/>
  <c r="K37" i="37" s="1"/>
  <c r="H37" i="37"/>
  <c r="I37" i="37" s="1"/>
  <c r="G37" i="37"/>
  <c r="F37" i="37"/>
  <c r="E37" i="37"/>
  <c r="J36" i="37"/>
  <c r="K36" i="37" s="1"/>
  <c r="H36" i="37"/>
  <c r="I36" i="37" s="1"/>
  <c r="G36" i="37"/>
  <c r="F36" i="37"/>
  <c r="E36" i="37"/>
  <c r="J35" i="37"/>
  <c r="K35" i="37" s="1"/>
  <c r="H35" i="37"/>
  <c r="I35" i="37" s="1"/>
  <c r="G35" i="37"/>
  <c r="F35" i="37"/>
  <c r="E35" i="37"/>
  <c r="J34" i="37"/>
  <c r="K34" i="37" s="1"/>
  <c r="H34" i="37"/>
  <c r="I34" i="37" s="1"/>
  <c r="G34" i="37"/>
  <c r="F34" i="37"/>
  <c r="E34" i="37"/>
  <c r="J33" i="37"/>
  <c r="K33" i="37" s="1"/>
  <c r="H33" i="37"/>
  <c r="I33" i="37" s="1"/>
  <c r="G33" i="37"/>
  <c r="F33" i="37"/>
  <c r="E33" i="37"/>
  <c r="J32" i="37"/>
  <c r="K32" i="37" s="1"/>
  <c r="H32" i="37"/>
  <c r="I32" i="37" s="1"/>
  <c r="G32" i="37"/>
  <c r="F32" i="37"/>
  <c r="E32" i="37"/>
  <c r="J31" i="37"/>
  <c r="K31" i="37" s="1"/>
  <c r="H31" i="37"/>
  <c r="I31" i="37" s="1"/>
  <c r="G31" i="37"/>
  <c r="F31" i="37"/>
  <c r="E31" i="37"/>
  <c r="J30" i="37"/>
  <c r="K30" i="37" s="1"/>
  <c r="H30" i="37"/>
  <c r="I30" i="37" s="1"/>
  <c r="G30" i="37"/>
  <c r="F30" i="37"/>
  <c r="E30" i="37"/>
  <c r="J29" i="37"/>
  <c r="K29" i="37" s="1"/>
  <c r="H29" i="37"/>
  <c r="I29" i="37" s="1"/>
  <c r="G29" i="37"/>
  <c r="F29" i="37"/>
  <c r="E29" i="37"/>
  <c r="J28" i="37"/>
  <c r="K28" i="37" s="1"/>
  <c r="H28" i="37"/>
  <c r="I28" i="37" s="1"/>
  <c r="G28" i="37"/>
  <c r="F28" i="37"/>
  <c r="E28" i="37"/>
  <c r="J27" i="37"/>
  <c r="K27" i="37" s="1"/>
  <c r="H27" i="37"/>
  <c r="I27" i="37" s="1"/>
  <c r="G27" i="37"/>
  <c r="F27" i="37"/>
  <c r="E27" i="37"/>
  <c r="J26" i="37"/>
  <c r="K26" i="37" s="1"/>
  <c r="H26" i="37"/>
  <c r="I26" i="37" s="1"/>
  <c r="G26" i="37"/>
  <c r="F26" i="37"/>
  <c r="E26" i="37"/>
  <c r="J25" i="37"/>
  <c r="K25" i="37" s="1"/>
  <c r="H25" i="37"/>
  <c r="I25" i="37" s="1"/>
  <c r="G25" i="37"/>
  <c r="F25" i="37"/>
  <c r="E25" i="37"/>
  <c r="J24" i="37"/>
  <c r="K24" i="37" s="1"/>
  <c r="H24" i="37"/>
  <c r="I24" i="37" s="1"/>
  <c r="G24" i="37"/>
  <c r="F24" i="37"/>
  <c r="E24" i="37"/>
  <c r="J23" i="37"/>
  <c r="K23" i="37" s="1"/>
  <c r="H23" i="37"/>
  <c r="I23" i="37" s="1"/>
  <c r="G23" i="37"/>
  <c r="F23" i="37"/>
  <c r="E23" i="37"/>
  <c r="J22" i="37"/>
  <c r="K22" i="37" s="1"/>
  <c r="H22" i="37"/>
  <c r="I22" i="37" s="1"/>
  <c r="G22" i="37"/>
  <c r="F22" i="37"/>
  <c r="E22" i="37"/>
  <c r="J21" i="37"/>
  <c r="K21" i="37" s="1"/>
  <c r="H21" i="37"/>
  <c r="I21" i="37" s="1"/>
  <c r="G21" i="37"/>
  <c r="F21" i="37"/>
  <c r="E21" i="37"/>
  <c r="J20" i="37"/>
  <c r="K20" i="37" s="1"/>
  <c r="H20" i="37"/>
  <c r="I20" i="37" s="1"/>
  <c r="G20" i="37"/>
  <c r="F20" i="37"/>
  <c r="E20" i="37"/>
  <c r="J19" i="37"/>
  <c r="K19" i="37" s="1"/>
  <c r="H19" i="37"/>
  <c r="I19" i="37" s="1"/>
  <c r="G19" i="37"/>
  <c r="F19" i="37"/>
  <c r="E19" i="37"/>
  <c r="J18" i="37"/>
  <c r="K18" i="37" s="1"/>
  <c r="H18" i="37"/>
  <c r="I18" i="37" s="1"/>
  <c r="G18" i="37"/>
  <c r="F18" i="37"/>
  <c r="E18" i="37"/>
  <c r="J17" i="37"/>
  <c r="K17" i="37" s="1"/>
  <c r="H17" i="37"/>
  <c r="I17" i="37" s="1"/>
  <c r="G17" i="37"/>
  <c r="F17" i="37"/>
  <c r="E17" i="37"/>
  <c r="J16" i="37"/>
  <c r="K16" i="37" s="1"/>
  <c r="H16" i="37"/>
  <c r="I16" i="37" s="1"/>
  <c r="G16" i="37"/>
  <c r="F16" i="37"/>
  <c r="E16" i="37"/>
  <c r="J15" i="37"/>
  <c r="K15" i="37" s="1"/>
  <c r="H15" i="37"/>
  <c r="I15" i="37" s="1"/>
  <c r="G15" i="37"/>
  <c r="F15" i="37"/>
  <c r="E15" i="37"/>
  <c r="J14" i="37"/>
  <c r="K14" i="37" s="1"/>
  <c r="H14" i="37"/>
  <c r="I14" i="37" s="1"/>
  <c r="G14" i="37"/>
  <c r="F14" i="37"/>
  <c r="E14" i="37"/>
  <c r="J13" i="37"/>
  <c r="K13" i="37" s="1"/>
  <c r="H13" i="37"/>
  <c r="I13" i="37" s="1"/>
  <c r="G13" i="37"/>
  <c r="F13" i="37"/>
  <c r="E13" i="37"/>
  <c r="J52" i="36"/>
  <c r="K52" i="36" s="1"/>
  <c r="H52" i="36"/>
  <c r="I52" i="36" s="1"/>
  <c r="G52" i="36"/>
  <c r="F52" i="36"/>
  <c r="E52" i="36"/>
  <c r="J51" i="36"/>
  <c r="K51" i="36" s="1"/>
  <c r="H51" i="36"/>
  <c r="I51" i="36" s="1"/>
  <c r="G51" i="36"/>
  <c r="F51" i="36"/>
  <c r="E51" i="36"/>
  <c r="J50" i="36"/>
  <c r="K50" i="36" s="1"/>
  <c r="H50" i="36"/>
  <c r="I50" i="36" s="1"/>
  <c r="G50" i="36"/>
  <c r="F50" i="36"/>
  <c r="E50" i="36"/>
  <c r="J49" i="36"/>
  <c r="K49" i="36" s="1"/>
  <c r="H49" i="36"/>
  <c r="I49" i="36" s="1"/>
  <c r="G49" i="36"/>
  <c r="F49" i="36"/>
  <c r="E49" i="36"/>
  <c r="J48" i="36"/>
  <c r="K48" i="36" s="1"/>
  <c r="H48" i="36"/>
  <c r="I48" i="36" s="1"/>
  <c r="G48" i="36"/>
  <c r="F48" i="36"/>
  <c r="E48" i="36"/>
  <c r="J47" i="36"/>
  <c r="K47" i="36" s="1"/>
  <c r="H47" i="36"/>
  <c r="I47" i="36" s="1"/>
  <c r="G47" i="36"/>
  <c r="F47" i="36"/>
  <c r="E47" i="36"/>
  <c r="J46" i="36"/>
  <c r="K46" i="36" s="1"/>
  <c r="H46" i="36"/>
  <c r="I46" i="36" s="1"/>
  <c r="G46" i="36"/>
  <c r="F46" i="36"/>
  <c r="E46" i="36"/>
  <c r="J45" i="36"/>
  <c r="K45" i="36" s="1"/>
  <c r="H45" i="36"/>
  <c r="I45" i="36" s="1"/>
  <c r="G45" i="36"/>
  <c r="F45" i="36"/>
  <c r="E45" i="36"/>
  <c r="J44" i="36"/>
  <c r="K44" i="36" s="1"/>
  <c r="H44" i="36"/>
  <c r="I44" i="36" s="1"/>
  <c r="G44" i="36"/>
  <c r="F44" i="36"/>
  <c r="E44" i="36"/>
  <c r="J43" i="36"/>
  <c r="K43" i="36" s="1"/>
  <c r="H43" i="36"/>
  <c r="I43" i="36" s="1"/>
  <c r="G43" i="36"/>
  <c r="F43" i="36"/>
  <c r="E43" i="36"/>
  <c r="J42" i="36"/>
  <c r="K42" i="36" s="1"/>
  <c r="H42" i="36"/>
  <c r="I42" i="36" s="1"/>
  <c r="G42" i="36"/>
  <c r="F42" i="36"/>
  <c r="E42" i="36"/>
  <c r="J41" i="36"/>
  <c r="K41" i="36" s="1"/>
  <c r="H41" i="36"/>
  <c r="I41" i="36" s="1"/>
  <c r="G41" i="36"/>
  <c r="F41" i="36"/>
  <c r="E41" i="36"/>
  <c r="J40" i="36"/>
  <c r="K40" i="36" s="1"/>
  <c r="H40" i="36"/>
  <c r="I40" i="36" s="1"/>
  <c r="G40" i="36"/>
  <c r="F40" i="36"/>
  <c r="E40" i="36"/>
  <c r="J39" i="36"/>
  <c r="K39" i="36" s="1"/>
  <c r="H39" i="36"/>
  <c r="I39" i="36" s="1"/>
  <c r="G39" i="36"/>
  <c r="F39" i="36"/>
  <c r="E39" i="36"/>
  <c r="J38" i="36"/>
  <c r="K38" i="36" s="1"/>
  <c r="H38" i="36"/>
  <c r="I38" i="36" s="1"/>
  <c r="G38" i="36"/>
  <c r="F38" i="36"/>
  <c r="E38" i="36"/>
  <c r="J37" i="36"/>
  <c r="K37" i="36" s="1"/>
  <c r="H37" i="36"/>
  <c r="I37" i="36" s="1"/>
  <c r="G37" i="36"/>
  <c r="F37" i="36"/>
  <c r="E37" i="36"/>
  <c r="J36" i="36"/>
  <c r="K36" i="36" s="1"/>
  <c r="H36" i="36"/>
  <c r="I36" i="36" s="1"/>
  <c r="G36" i="36"/>
  <c r="F36" i="36"/>
  <c r="E36" i="36"/>
  <c r="J35" i="36"/>
  <c r="K35" i="36" s="1"/>
  <c r="H35" i="36"/>
  <c r="I35" i="36" s="1"/>
  <c r="G35" i="36"/>
  <c r="F35" i="36"/>
  <c r="E35" i="36"/>
  <c r="J34" i="36"/>
  <c r="K34" i="36" s="1"/>
  <c r="H34" i="36"/>
  <c r="I34" i="36" s="1"/>
  <c r="G34" i="36"/>
  <c r="F34" i="36"/>
  <c r="E34" i="36"/>
  <c r="J33" i="36"/>
  <c r="K33" i="36" s="1"/>
  <c r="H33" i="36"/>
  <c r="I33" i="36" s="1"/>
  <c r="G33" i="36"/>
  <c r="F33" i="36"/>
  <c r="E33" i="36"/>
  <c r="J32" i="36"/>
  <c r="K32" i="36" s="1"/>
  <c r="H32" i="36"/>
  <c r="I32" i="36" s="1"/>
  <c r="G32" i="36"/>
  <c r="F32" i="36"/>
  <c r="E32" i="36"/>
  <c r="J31" i="36"/>
  <c r="K31" i="36" s="1"/>
  <c r="H31" i="36"/>
  <c r="I31" i="36" s="1"/>
  <c r="G31" i="36"/>
  <c r="F31" i="36"/>
  <c r="E31" i="36"/>
  <c r="J30" i="36"/>
  <c r="K30" i="36" s="1"/>
  <c r="H30" i="36"/>
  <c r="I30" i="36" s="1"/>
  <c r="G30" i="36"/>
  <c r="F30" i="36"/>
  <c r="E30" i="36"/>
  <c r="J29" i="36"/>
  <c r="K29" i="36" s="1"/>
  <c r="H29" i="36"/>
  <c r="I29" i="36" s="1"/>
  <c r="G29" i="36"/>
  <c r="F29" i="36"/>
  <c r="E29" i="36"/>
  <c r="J28" i="36"/>
  <c r="K28" i="36" s="1"/>
  <c r="H28" i="36"/>
  <c r="I28" i="36" s="1"/>
  <c r="G28" i="36"/>
  <c r="F28" i="36"/>
  <c r="E28" i="36"/>
  <c r="J27" i="36"/>
  <c r="K27" i="36" s="1"/>
  <c r="H27" i="36"/>
  <c r="I27" i="36" s="1"/>
  <c r="G27" i="36"/>
  <c r="F27" i="36"/>
  <c r="E27" i="36"/>
  <c r="J26" i="36"/>
  <c r="K26" i="36" s="1"/>
  <c r="H26" i="36"/>
  <c r="I26" i="36" s="1"/>
  <c r="G26" i="36"/>
  <c r="F26" i="36"/>
  <c r="E26" i="36"/>
  <c r="J25" i="36"/>
  <c r="K25" i="36" s="1"/>
  <c r="H25" i="36"/>
  <c r="I25" i="36" s="1"/>
  <c r="G25" i="36"/>
  <c r="F25" i="36"/>
  <c r="E25" i="36"/>
  <c r="J24" i="36"/>
  <c r="K24" i="36" s="1"/>
  <c r="H24" i="36"/>
  <c r="I24" i="36" s="1"/>
  <c r="G24" i="36"/>
  <c r="F24" i="36"/>
  <c r="E24" i="36"/>
  <c r="J23" i="36"/>
  <c r="K23" i="36" s="1"/>
  <c r="H23" i="36"/>
  <c r="I23" i="36" s="1"/>
  <c r="G23" i="36"/>
  <c r="F23" i="36"/>
  <c r="E23" i="36"/>
  <c r="J22" i="36"/>
  <c r="K22" i="36" s="1"/>
  <c r="H22" i="36"/>
  <c r="I22" i="36" s="1"/>
  <c r="G22" i="36"/>
  <c r="F22" i="36"/>
  <c r="E22" i="36"/>
  <c r="J21" i="36"/>
  <c r="K21" i="36" s="1"/>
  <c r="H21" i="36"/>
  <c r="I21" i="36" s="1"/>
  <c r="G21" i="36"/>
  <c r="F21" i="36"/>
  <c r="E21" i="36"/>
  <c r="J20" i="36"/>
  <c r="K20" i="36" s="1"/>
  <c r="H20" i="36"/>
  <c r="I20" i="36" s="1"/>
  <c r="G20" i="36"/>
  <c r="F20" i="36"/>
  <c r="E20" i="36"/>
  <c r="J19" i="36"/>
  <c r="K19" i="36" s="1"/>
  <c r="H19" i="36"/>
  <c r="I19" i="36" s="1"/>
  <c r="G19" i="36"/>
  <c r="F19" i="36"/>
  <c r="E19" i="36"/>
  <c r="J18" i="36"/>
  <c r="K18" i="36" s="1"/>
  <c r="H18" i="36"/>
  <c r="I18" i="36" s="1"/>
  <c r="G18" i="36"/>
  <c r="F18" i="36"/>
  <c r="E18" i="36"/>
  <c r="J17" i="36"/>
  <c r="K17" i="36" s="1"/>
  <c r="H17" i="36"/>
  <c r="I17" i="36" s="1"/>
  <c r="G17" i="36"/>
  <c r="F17" i="36"/>
  <c r="E17" i="36"/>
  <c r="J16" i="36"/>
  <c r="K16" i="36" s="1"/>
  <c r="H16" i="36"/>
  <c r="I16" i="36" s="1"/>
  <c r="G16" i="36"/>
  <c r="F16" i="36"/>
  <c r="E16" i="36"/>
  <c r="J15" i="36"/>
  <c r="K15" i="36" s="1"/>
  <c r="H15" i="36"/>
  <c r="I15" i="36" s="1"/>
  <c r="G15" i="36"/>
  <c r="F15" i="36"/>
  <c r="E15" i="36"/>
  <c r="J14" i="36"/>
  <c r="K14" i="36" s="1"/>
  <c r="H14" i="36"/>
  <c r="I14" i="36" s="1"/>
  <c r="G14" i="36"/>
  <c r="F14" i="36"/>
  <c r="E14" i="36"/>
  <c r="J13" i="36"/>
  <c r="K13" i="36" s="1"/>
  <c r="H13" i="36"/>
  <c r="I13" i="36" s="1"/>
  <c r="G13" i="36"/>
  <c r="F13" i="36"/>
  <c r="E13" i="36"/>
  <c r="J53" i="32"/>
  <c r="K53" i="32" s="1"/>
  <c r="H53" i="32"/>
  <c r="I53" i="32" s="1"/>
  <c r="G53" i="32"/>
  <c r="F53" i="32"/>
  <c r="E53" i="32"/>
  <c r="J52" i="32"/>
  <c r="K52" i="32" s="1"/>
  <c r="H52" i="32"/>
  <c r="I52" i="32" s="1"/>
  <c r="G52" i="32"/>
  <c r="F52" i="32"/>
  <c r="E52" i="32"/>
  <c r="J51" i="32"/>
  <c r="K51" i="32" s="1"/>
  <c r="H51" i="32"/>
  <c r="I51" i="32" s="1"/>
  <c r="G51" i="32"/>
  <c r="F51" i="32"/>
  <c r="E51" i="32"/>
  <c r="J50" i="32"/>
  <c r="K50" i="32" s="1"/>
  <c r="H50" i="32"/>
  <c r="I50" i="32" s="1"/>
  <c r="G50" i="32"/>
  <c r="F50" i="32"/>
  <c r="E50" i="32"/>
  <c r="J49" i="32"/>
  <c r="K49" i="32" s="1"/>
  <c r="H49" i="32"/>
  <c r="I49" i="32" s="1"/>
  <c r="G49" i="32"/>
  <c r="F49" i="32"/>
  <c r="E49" i="32"/>
  <c r="J48" i="32"/>
  <c r="K48" i="32" s="1"/>
  <c r="H48" i="32"/>
  <c r="I48" i="32" s="1"/>
  <c r="G48" i="32"/>
  <c r="F48" i="32"/>
  <c r="E48" i="32"/>
  <c r="J47" i="32"/>
  <c r="K47" i="32" s="1"/>
  <c r="H47" i="32"/>
  <c r="I47" i="32" s="1"/>
  <c r="G47" i="32"/>
  <c r="F47" i="32"/>
  <c r="E47" i="32"/>
  <c r="J46" i="32"/>
  <c r="K46" i="32" s="1"/>
  <c r="H46" i="32"/>
  <c r="I46" i="32" s="1"/>
  <c r="G46" i="32"/>
  <c r="F46" i="32"/>
  <c r="E46" i="32"/>
  <c r="J45" i="32"/>
  <c r="K45" i="32" s="1"/>
  <c r="H45" i="32"/>
  <c r="I45" i="32" s="1"/>
  <c r="G45" i="32"/>
  <c r="F45" i="32"/>
  <c r="E45" i="32"/>
  <c r="J44" i="32"/>
  <c r="K44" i="32" s="1"/>
  <c r="H44" i="32"/>
  <c r="I44" i="32" s="1"/>
  <c r="G44" i="32"/>
  <c r="F44" i="32"/>
  <c r="E44" i="32"/>
  <c r="J43" i="32"/>
  <c r="K43" i="32" s="1"/>
  <c r="H43" i="32"/>
  <c r="I43" i="32" s="1"/>
  <c r="G43" i="32"/>
  <c r="F43" i="32"/>
  <c r="E43" i="32"/>
  <c r="J42" i="32"/>
  <c r="K42" i="32" s="1"/>
  <c r="H42" i="32"/>
  <c r="I42" i="32" s="1"/>
  <c r="G42" i="32"/>
  <c r="F42" i="32"/>
  <c r="E42" i="32"/>
  <c r="J41" i="32"/>
  <c r="K41" i="32" s="1"/>
  <c r="H41" i="32"/>
  <c r="I41" i="32" s="1"/>
  <c r="G41" i="32"/>
  <c r="F41" i="32"/>
  <c r="E41" i="32"/>
  <c r="J40" i="32"/>
  <c r="K40" i="32" s="1"/>
  <c r="H40" i="32"/>
  <c r="I40" i="32" s="1"/>
  <c r="G40" i="32"/>
  <c r="F40" i="32"/>
  <c r="E40" i="32"/>
  <c r="J39" i="32"/>
  <c r="K39" i="32" s="1"/>
  <c r="H39" i="32"/>
  <c r="I39" i="32" s="1"/>
  <c r="G39" i="32"/>
  <c r="F39" i="32"/>
  <c r="E39" i="32"/>
  <c r="J38" i="32"/>
  <c r="K38" i="32" s="1"/>
  <c r="H38" i="32"/>
  <c r="I38" i="32" s="1"/>
  <c r="G38" i="32"/>
  <c r="F38" i="32"/>
  <c r="E38" i="32"/>
  <c r="J37" i="32"/>
  <c r="K37" i="32" s="1"/>
  <c r="H37" i="32"/>
  <c r="I37" i="32" s="1"/>
  <c r="G37" i="32"/>
  <c r="F37" i="32"/>
  <c r="E37" i="32"/>
  <c r="J36" i="32"/>
  <c r="K36" i="32" s="1"/>
  <c r="H36" i="32"/>
  <c r="I36" i="32" s="1"/>
  <c r="G36" i="32"/>
  <c r="F36" i="32"/>
  <c r="E36" i="32"/>
  <c r="J35" i="32"/>
  <c r="K35" i="32" s="1"/>
  <c r="H35" i="32"/>
  <c r="I35" i="32" s="1"/>
  <c r="G35" i="32"/>
  <c r="F35" i="32"/>
  <c r="E35" i="32"/>
  <c r="J34" i="32"/>
  <c r="K34" i="32" s="1"/>
  <c r="H34" i="32"/>
  <c r="I34" i="32" s="1"/>
  <c r="G34" i="32"/>
  <c r="F34" i="32"/>
  <c r="E34" i="32"/>
  <c r="J33" i="32"/>
  <c r="K33" i="32" s="1"/>
  <c r="H33" i="32"/>
  <c r="I33" i="32" s="1"/>
  <c r="G33" i="32"/>
  <c r="F33" i="32"/>
  <c r="E33" i="32"/>
  <c r="J32" i="32"/>
  <c r="K32" i="32" s="1"/>
  <c r="H32" i="32"/>
  <c r="I32" i="32" s="1"/>
  <c r="G32" i="32"/>
  <c r="F32" i="32"/>
  <c r="E32" i="32"/>
  <c r="J31" i="32"/>
  <c r="K31" i="32" s="1"/>
  <c r="H31" i="32"/>
  <c r="I31" i="32" s="1"/>
  <c r="G31" i="32"/>
  <c r="F31" i="32"/>
  <c r="E31" i="32"/>
  <c r="J30" i="32"/>
  <c r="K30" i="32" s="1"/>
  <c r="H30" i="32"/>
  <c r="I30" i="32" s="1"/>
  <c r="G30" i="32"/>
  <c r="F30" i="32"/>
  <c r="E30" i="32"/>
  <c r="J29" i="32"/>
  <c r="K29" i="32" s="1"/>
  <c r="H29" i="32"/>
  <c r="I29" i="32" s="1"/>
  <c r="G29" i="32"/>
  <c r="F29" i="32"/>
  <c r="E29" i="32"/>
  <c r="J28" i="32"/>
  <c r="K28" i="32" s="1"/>
  <c r="H28" i="32"/>
  <c r="I28" i="32" s="1"/>
  <c r="G28" i="32"/>
  <c r="F28" i="32"/>
  <c r="E28" i="32"/>
  <c r="J27" i="32"/>
  <c r="K27" i="32" s="1"/>
  <c r="H27" i="32"/>
  <c r="I27" i="32" s="1"/>
  <c r="G27" i="32"/>
  <c r="F27" i="32"/>
  <c r="E27" i="32"/>
  <c r="J26" i="32"/>
  <c r="K26" i="32" s="1"/>
  <c r="H26" i="32"/>
  <c r="I26" i="32" s="1"/>
  <c r="G26" i="32"/>
  <c r="F26" i="32"/>
  <c r="E26" i="32"/>
  <c r="J25" i="32"/>
  <c r="K25" i="32" s="1"/>
  <c r="H25" i="32"/>
  <c r="I25" i="32" s="1"/>
  <c r="G25" i="32"/>
  <c r="F25" i="32"/>
  <c r="E25" i="32"/>
  <c r="J24" i="32"/>
  <c r="K24" i="32" s="1"/>
  <c r="H24" i="32"/>
  <c r="I24" i="32" s="1"/>
  <c r="G24" i="32"/>
  <c r="F24" i="32"/>
  <c r="E24" i="32"/>
  <c r="J23" i="32"/>
  <c r="K23" i="32" s="1"/>
  <c r="H23" i="32"/>
  <c r="I23" i="32" s="1"/>
  <c r="G23" i="32"/>
  <c r="F23" i="32"/>
  <c r="E23" i="32"/>
  <c r="J22" i="32"/>
  <c r="K22" i="32" s="1"/>
  <c r="H22" i="32"/>
  <c r="I22" i="32" s="1"/>
  <c r="G22" i="32"/>
  <c r="F22" i="32"/>
  <c r="E22" i="32"/>
  <c r="J21" i="32"/>
  <c r="K21" i="32" s="1"/>
  <c r="H21" i="32"/>
  <c r="I21" i="32" s="1"/>
  <c r="G21" i="32"/>
  <c r="F21" i="32"/>
  <c r="E21" i="32"/>
  <c r="J20" i="32"/>
  <c r="K20" i="32" s="1"/>
  <c r="H20" i="32"/>
  <c r="I20" i="32" s="1"/>
  <c r="G20" i="32"/>
  <c r="F20" i="32"/>
  <c r="E20" i="32"/>
  <c r="J19" i="32"/>
  <c r="K19" i="32" s="1"/>
  <c r="H19" i="32"/>
  <c r="I19" i="32" s="1"/>
  <c r="G19" i="32"/>
  <c r="F19" i="32"/>
  <c r="E19" i="32"/>
  <c r="J18" i="32"/>
  <c r="K18" i="32" s="1"/>
  <c r="H18" i="32"/>
  <c r="I18" i="32" s="1"/>
  <c r="G18" i="32"/>
  <c r="F18" i="32"/>
  <c r="E18" i="32"/>
  <c r="J17" i="32"/>
  <c r="K17" i="32" s="1"/>
  <c r="H17" i="32"/>
  <c r="I17" i="32" s="1"/>
  <c r="G17" i="32"/>
  <c r="F17" i="32"/>
  <c r="E17" i="32"/>
  <c r="J16" i="32"/>
  <c r="K16" i="32" s="1"/>
  <c r="H16" i="32"/>
  <c r="I16" i="32" s="1"/>
  <c r="G16" i="32"/>
  <c r="F16" i="32"/>
  <c r="E16" i="32"/>
  <c r="J15" i="32"/>
  <c r="K15" i="32" s="1"/>
  <c r="H15" i="32"/>
  <c r="I15" i="32" s="1"/>
  <c r="G15" i="32"/>
  <c r="F15" i="32"/>
  <c r="E15" i="32"/>
  <c r="J14" i="32"/>
  <c r="K14" i="32" s="1"/>
  <c r="H14" i="32"/>
  <c r="I14" i="32" s="1"/>
  <c r="G14" i="32"/>
  <c r="F14" i="32"/>
  <c r="E14" i="32"/>
  <c r="J13" i="32"/>
  <c r="K13" i="32" s="1"/>
  <c r="H13" i="32"/>
  <c r="I13" i="32" s="1"/>
  <c r="G13" i="32"/>
  <c r="F13" i="32"/>
  <c r="E13" i="32"/>
  <c r="C18" i="16"/>
  <c r="J53" i="31"/>
  <c r="K53" i="31" s="1"/>
  <c r="H53" i="31"/>
  <c r="I53" i="31" s="1"/>
  <c r="G53" i="31"/>
  <c r="F53" i="31"/>
  <c r="E53" i="31"/>
  <c r="J52" i="31"/>
  <c r="K52" i="31" s="1"/>
  <c r="H52" i="31"/>
  <c r="I52" i="31" s="1"/>
  <c r="G52" i="31"/>
  <c r="F52" i="31"/>
  <c r="E52" i="31"/>
  <c r="J51" i="31"/>
  <c r="K51" i="31" s="1"/>
  <c r="H51" i="31"/>
  <c r="I51" i="31" s="1"/>
  <c r="G51" i="31"/>
  <c r="F51" i="31"/>
  <c r="E51" i="31"/>
  <c r="J50" i="31"/>
  <c r="K50" i="31" s="1"/>
  <c r="H50" i="31"/>
  <c r="I50" i="31" s="1"/>
  <c r="G50" i="31"/>
  <c r="F50" i="31"/>
  <c r="E50" i="31"/>
  <c r="J49" i="31"/>
  <c r="K49" i="31" s="1"/>
  <c r="H49" i="31"/>
  <c r="I49" i="31" s="1"/>
  <c r="G49" i="31"/>
  <c r="F49" i="31"/>
  <c r="E49" i="31"/>
  <c r="J48" i="31"/>
  <c r="K48" i="31" s="1"/>
  <c r="H48" i="31"/>
  <c r="I48" i="31" s="1"/>
  <c r="G48" i="31"/>
  <c r="F48" i="31"/>
  <c r="E48" i="31"/>
  <c r="J47" i="31"/>
  <c r="K47" i="31" s="1"/>
  <c r="H47" i="31"/>
  <c r="I47" i="31" s="1"/>
  <c r="G47" i="31"/>
  <c r="F47" i="31"/>
  <c r="E47" i="31"/>
  <c r="J46" i="31"/>
  <c r="K46" i="31" s="1"/>
  <c r="H46" i="31"/>
  <c r="I46" i="31" s="1"/>
  <c r="G46" i="31"/>
  <c r="F46" i="31"/>
  <c r="E46" i="31"/>
  <c r="J45" i="31"/>
  <c r="K45" i="31" s="1"/>
  <c r="H45" i="31"/>
  <c r="I45" i="31" s="1"/>
  <c r="G45" i="31"/>
  <c r="F45" i="31"/>
  <c r="E45" i="31"/>
  <c r="J44" i="31"/>
  <c r="K44" i="31" s="1"/>
  <c r="H44" i="31"/>
  <c r="I44" i="31" s="1"/>
  <c r="G44" i="31"/>
  <c r="F44" i="31"/>
  <c r="E44" i="31"/>
  <c r="J43" i="31"/>
  <c r="K43" i="31" s="1"/>
  <c r="H43" i="31"/>
  <c r="I43" i="31" s="1"/>
  <c r="G43" i="31"/>
  <c r="F43" i="31"/>
  <c r="E43" i="31"/>
  <c r="J42" i="31"/>
  <c r="K42" i="31" s="1"/>
  <c r="H42" i="31"/>
  <c r="I42" i="31" s="1"/>
  <c r="G42" i="31"/>
  <c r="F42" i="31"/>
  <c r="E42" i="31"/>
  <c r="J41" i="31"/>
  <c r="K41" i="31" s="1"/>
  <c r="H41" i="31"/>
  <c r="I41" i="31" s="1"/>
  <c r="G41" i="31"/>
  <c r="F41" i="31"/>
  <c r="E41" i="31"/>
  <c r="J40" i="31"/>
  <c r="K40" i="31" s="1"/>
  <c r="H40" i="31"/>
  <c r="I40" i="31" s="1"/>
  <c r="G40" i="31"/>
  <c r="F40" i="31"/>
  <c r="E40" i="31"/>
  <c r="J39" i="31"/>
  <c r="K39" i="31" s="1"/>
  <c r="H39" i="31"/>
  <c r="I39" i="31" s="1"/>
  <c r="G39" i="31"/>
  <c r="F39" i="31"/>
  <c r="E39" i="31"/>
  <c r="J38" i="31"/>
  <c r="K38" i="31" s="1"/>
  <c r="H38" i="31"/>
  <c r="I38" i="31" s="1"/>
  <c r="G38" i="31"/>
  <c r="F38" i="31"/>
  <c r="E38" i="31"/>
  <c r="J37" i="31"/>
  <c r="K37" i="31" s="1"/>
  <c r="H37" i="31"/>
  <c r="I37" i="31" s="1"/>
  <c r="G37" i="31"/>
  <c r="F37" i="31"/>
  <c r="E37" i="31"/>
  <c r="J36" i="31"/>
  <c r="K36" i="31" s="1"/>
  <c r="H36" i="31"/>
  <c r="I36" i="31" s="1"/>
  <c r="G36" i="31"/>
  <c r="F36" i="31"/>
  <c r="E36" i="31"/>
  <c r="J35" i="31"/>
  <c r="K35" i="31" s="1"/>
  <c r="H35" i="31"/>
  <c r="I35" i="31" s="1"/>
  <c r="G35" i="31"/>
  <c r="F35" i="31"/>
  <c r="E35" i="31"/>
  <c r="J34" i="31"/>
  <c r="K34" i="31" s="1"/>
  <c r="H34" i="31"/>
  <c r="I34" i="31" s="1"/>
  <c r="G34" i="31"/>
  <c r="F34" i="31"/>
  <c r="E34" i="31"/>
  <c r="J33" i="31"/>
  <c r="K33" i="31" s="1"/>
  <c r="H33" i="31"/>
  <c r="I33" i="31" s="1"/>
  <c r="G33" i="31"/>
  <c r="F33" i="31"/>
  <c r="E33" i="31"/>
  <c r="J32" i="31"/>
  <c r="K32" i="31" s="1"/>
  <c r="H32" i="31"/>
  <c r="I32" i="31" s="1"/>
  <c r="G32" i="31"/>
  <c r="F32" i="31"/>
  <c r="E32" i="31"/>
  <c r="J31" i="31"/>
  <c r="K31" i="31" s="1"/>
  <c r="H31" i="31"/>
  <c r="I31" i="31" s="1"/>
  <c r="G31" i="31"/>
  <c r="F31" i="31"/>
  <c r="E31" i="31"/>
  <c r="J30" i="31"/>
  <c r="K30" i="31" s="1"/>
  <c r="H30" i="31"/>
  <c r="I30" i="31" s="1"/>
  <c r="G30" i="31"/>
  <c r="F30" i="31"/>
  <c r="E30" i="31"/>
  <c r="J29" i="31"/>
  <c r="K29" i="31" s="1"/>
  <c r="H29" i="31"/>
  <c r="I29" i="31" s="1"/>
  <c r="G29" i="31"/>
  <c r="F29" i="31"/>
  <c r="E29" i="31"/>
  <c r="J28" i="31"/>
  <c r="K28" i="31" s="1"/>
  <c r="H28" i="31"/>
  <c r="I28" i="31" s="1"/>
  <c r="G28" i="31"/>
  <c r="F28" i="31"/>
  <c r="E28" i="31"/>
  <c r="J27" i="31"/>
  <c r="K27" i="31" s="1"/>
  <c r="H27" i="31"/>
  <c r="I27" i="31" s="1"/>
  <c r="G27" i="31"/>
  <c r="F27" i="31"/>
  <c r="E27" i="31"/>
  <c r="J26" i="31"/>
  <c r="K26" i="31" s="1"/>
  <c r="H26" i="31"/>
  <c r="I26" i="31" s="1"/>
  <c r="G26" i="31"/>
  <c r="F26" i="31"/>
  <c r="E26" i="31"/>
  <c r="J25" i="31"/>
  <c r="K25" i="31" s="1"/>
  <c r="H25" i="31"/>
  <c r="I25" i="31" s="1"/>
  <c r="G25" i="31"/>
  <c r="F25" i="31"/>
  <c r="E25" i="31"/>
  <c r="J24" i="31"/>
  <c r="K24" i="31" s="1"/>
  <c r="H24" i="31"/>
  <c r="I24" i="31" s="1"/>
  <c r="G24" i="31"/>
  <c r="F24" i="31"/>
  <c r="E24" i="31"/>
  <c r="J23" i="31"/>
  <c r="K23" i="31" s="1"/>
  <c r="H23" i="31"/>
  <c r="I23" i="31" s="1"/>
  <c r="G23" i="31"/>
  <c r="F23" i="31"/>
  <c r="E23" i="31"/>
  <c r="J22" i="31"/>
  <c r="K22" i="31" s="1"/>
  <c r="H22" i="31"/>
  <c r="I22" i="31" s="1"/>
  <c r="G22" i="31"/>
  <c r="F22" i="31"/>
  <c r="E22" i="31"/>
  <c r="J21" i="31"/>
  <c r="K21" i="31" s="1"/>
  <c r="H21" i="31"/>
  <c r="I21" i="31" s="1"/>
  <c r="G21" i="31"/>
  <c r="F21" i="31"/>
  <c r="E21" i="31"/>
  <c r="J20" i="31"/>
  <c r="K20" i="31" s="1"/>
  <c r="H20" i="31"/>
  <c r="I20" i="31" s="1"/>
  <c r="G20" i="31"/>
  <c r="F20" i="31"/>
  <c r="E20" i="31"/>
  <c r="J19" i="31"/>
  <c r="K19" i="31" s="1"/>
  <c r="H19" i="31"/>
  <c r="I19" i="31" s="1"/>
  <c r="G19" i="31"/>
  <c r="F19" i="31"/>
  <c r="E19" i="31"/>
  <c r="J18" i="31"/>
  <c r="K18" i="31" s="1"/>
  <c r="H18" i="31"/>
  <c r="I18" i="31" s="1"/>
  <c r="G18" i="31"/>
  <c r="F18" i="31"/>
  <c r="E18" i="31"/>
  <c r="J17" i="31"/>
  <c r="K17" i="31" s="1"/>
  <c r="H17" i="31"/>
  <c r="I17" i="31" s="1"/>
  <c r="G17" i="31"/>
  <c r="F17" i="31"/>
  <c r="E17" i="31"/>
  <c r="J16" i="31"/>
  <c r="K16" i="31" s="1"/>
  <c r="H16" i="31"/>
  <c r="I16" i="31" s="1"/>
  <c r="G16" i="31"/>
  <c r="F16" i="31"/>
  <c r="E16" i="31"/>
  <c r="J15" i="31"/>
  <c r="K15" i="31" s="1"/>
  <c r="H15" i="31"/>
  <c r="I15" i="31" s="1"/>
  <c r="G15" i="31"/>
  <c r="F15" i="31"/>
  <c r="E15" i="31"/>
  <c r="J14" i="31"/>
  <c r="K14" i="31" s="1"/>
  <c r="H14" i="31"/>
  <c r="I14" i="31" s="1"/>
  <c r="G14" i="31"/>
  <c r="F14" i="31"/>
  <c r="E14" i="31"/>
  <c r="J13" i="31"/>
  <c r="K13" i="31" s="1"/>
  <c r="H13" i="31"/>
  <c r="I13" i="31" s="1"/>
  <c r="G13" i="31"/>
  <c r="F13" i="31"/>
  <c r="E13" i="31"/>
  <c r="J68" i="30"/>
  <c r="K68" i="30" s="1"/>
  <c r="H68" i="30"/>
  <c r="I68" i="30" s="1"/>
  <c r="G68" i="30"/>
  <c r="F68" i="30"/>
  <c r="E68" i="30"/>
  <c r="J67" i="30"/>
  <c r="K67" i="30" s="1"/>
  <c r="H67" i="30"/>
  <c r="I67" i="30" s="1"/>
  <c r="G67" i="30"/>
  <c r="F67" i="30"/>
  <c r="E67" i="30"/>
  <c r="J66" i="30"/>
  <c r="K66" i="30" s="1"/>
  <c r="H66" i="30"/>
  <c r="I66" i="30" s="1"/>
  <c r="G66" i="30"/>
  <c r="F66" i="30"/>
  <c r="E66" i="30"/>
  <c r="J65" i="30"/>
  <c r="K65" i="30" s="1"/>
  <c r="H65" i="30"/>
  <c r="I65" i="30" s="1"/>
  <c r="G65" i="30"/>
  <c r="F65" i="30"/>
  <c r="E65" i="30"/>
  <c r="J64" i="30"/>
  <c r="K64" i="30" s="1"/>
  <c r="H64" i="30"/>
  <c r="I64" i="30" s="1"/>
  <c r="G64" i="30"/>
  <c r="F64" i="30"/>
  <c r="E64" i="30"/>
  <c r="J63" i="30"/>
  <c r="K63" i="30" s="1"/>
  <c r="H63" i="30"/>
  <c r="I63" i="30" s="1"/>
  <c r="G63" i="30"/>
  <c r="F63" i="30"/>
  <c r="E63" i="30"/>
  <c r="J62" i="30"/>
  <c r="K62" i="30" s="1"/>
  <c r="H62" i="30"/>
  <c r="I62" i="30" s="1"/>
  <c r="G62" i="30"/>
  <c r="F62" i="30"/>
  <c r="E62" i="30"/>
  <c r="J61" i="30"/>
  <c r="K61" i="30" s="1"/>
  <c r="H61" i="30"/>
  <c r="I61" i="30" s="1"/>
  <c r="G61" i="30"/>
  <c r="F61" i="30"/>
  <c r="E61" i="30"/>
  <c r="J60" i="30"/>
  <c r="K60" i="30" s="1"/>
  <c r="H60" i="30"/>
  <c r="I60" i="30" s="1"/>
  <c r="G60" i="30"/>
  <c r="F60" i="30"/>
  <c r="E60" i="30"/>
  <c r="J59" i="30"/>
  <c r="K59" i="30" s="1"/>
  <c r="H59" i="30"/>
  <c r="I59" i="30" s="1"/>
  <c r="G59" i="30"/>
  <c r="F59" i="30"/>
  <c r="E59" i="30"/>
  <c r="J58" i="30"/>
  <c r="K58" i="30" s="1"/>
  <c r="H58" i="30"/>
  <c r="I58" i="30" s="1"/>
  <c r="G58" i="30"/>
  <c r="F58" i="30"/>
  <c r="E58" i="30"/>
  <c r="J57" i="30"/>
  <c r="K57" i="30" s="1"/>
  <c r="H57" i="30"/>
  <c r="I57" i="30" s="1"/>
  <c r="G57" i="30"/>
  <c r="F57" i="30"/>
  <c r="E57" i="30"/>
  <c r="J56" i="30"/>
  <c r="K56" i="30" s="1"/>
  <c r="H56" i="30"/>
  <c r="I56" i="30" s="1"/>
  <c r="G56" i="30"/>
  <c r="F56" i="30"/>
  <c r="E56" i="30"/>
  <c r="J55" i="30"/>
  <c r="K55" i="30" s="1"/>
  <c r="H55" i="30"/>
  <c r="I55" i="30" s="1"/>
  <c r="G55" i="30"/>
  <c r="F55" i="30"/>
  <c r="E55" i="30"/>
  <c r="J54" i="30"/>
  <c r="K54" i="30" s="1"/>
  <c r="H54" i="30"/>
  <c r="I54" i="30" s="1"/>
  <c r="G54" i="30"/>
  <c r="F54" i="30"/>
  <c r="E54" i="30"/>
  <c r="J53" i="30"/>
  <c r="K53" i="30" s="1"/>
  <c r="H53" i="30"/>
  <c r="I53" i="30" s="1"/>
  <c r="G53" i="30"/>
  <c r="F53" i="30"/>
  <c r="E53" i="30"/>
  <c r="J52" i="30"/>
  <c r="K52" i="30" s="1"/>
  <c r="H52" i="30"/>
  <c r="I52" i="30" s="1"/>
  <c r="G52" i="30"/>
  <c r="F52" i="30"/>
  <c r="E52" i="30"/>
  <c r="J51" i="30"/>
  <c r="K51" i="30" s="1"/>
  <c r="H51" i="30"/>
  <c r="I51" i="30" s="1"/>
  <c r="G51" i="30"/>
  <c r="F51" i="30"/>
  <c r="E51" i="30"/>
  <c r="J50" i="30"/>
  <c r="K50" i="30" s="1"/>
  <c r="H50" i="30"/>
  <c r="I50" i="30" s="1"/>
  <c r="G50" i="30"/>
  <c r="F50" i="30"/>
  <c r="E50" i="30"/>
  <c r="J49" i="30"/>
  <c r="K49" i="30" s="1"/>
  <c r="H49" i="30"/>
  <c r="I49" i="30" s="1"/>
  <c r="G49" i="30"/>
  <c r="F49" i="30"/>
  <c r="E49" i="30"/>
  <c r="J48" i="30"/>
  <c r="K48" i="30" s="1"/>
  <c r="H48" i="30"/>
  <c r="I48" i="30" s="1"/>
  <c r="G48" i="30"/>
  <c r="F48" i="30"/>
  <c r="E48" i="30"/>
  <c r="J47" i="30"/>
  <c r="K47" i="30" s="1"/>
  <c r="H47" i="30"/>
  <c r="I47" i="30" s="1"/>
  <c r="G47" i="30"/>
  <c r="F47" i="30"/>
  <c r="E47" i="30"/>
  <c r="J46" i="30"/>
  <c r="K46" i="30" s="1"/>
  <c r="H46" i="30"/>
  <c r="I46" i="30" s="1"/>
  <c r="G46" i="30"/>
  <c r="F46" i="30"/>
  <c r="E46" i="30"/>
  <c r="J45" i="30"/>
  <c r="K45" i="30" s="1"/>
  <c r="H45" i="30"/>
  <c r="I45" i="30" s="1"/>
  <c r="G45" i="30"/>
  <c r="F45" i="30"/>
  <c r="E45" i="30"/>
  <c r="J44" i="30"/>
  <c r="K44" i="30" s="1"/>
  <c r="H44" i="30"/>
  <c r="I44" i="30" s="1"/>
  <c r="G44" i="30"/>
  <c r="F44" i="30"/>
  <c r="E44" i="30"/>
  <c r="J43" i="30"/>
  <c r="K43" i="30" s="1"/>
  <c r="H43" i="30"/>
  <c r="I43" i="30" s="1"/>
  <c r="G43" i="30"/>
  <c r="F43" i="30"/>
  <c r="E43" i="30"/>
  <c r="J42" i="30"/>
  <c r="K42" i="30" s="1"/>
  <c r="H42" i="30"/>
  <c r="I42" i="30" s="1"/>
  <c r="G42" i="30"/>
  <c r="F42" i="30"/>
  <c r="E42" i="30"/>
  <c r="J41" i="30"/>
  <c r="K41" i="30" s="1"/>
  <c r="H41" i="30"/>
  <c r="I41" i="30" s="1"/>
  <c r="G41" i="30"/>
  <c r="F41" i="30"/>
  <c r="E41" i="30"/>
  <c r="J40" i="30"/>
  <c r="K40" i="30" s="1"/>
  <c r="H40" i="30"/>
  <c r="I40" i="30" s="1"/>
  <c r="G40" i="30"/>
  <c r="F40" i="30"/>
  <c r="E40" i="30"/>
  <c r="J39" i="30"/>
  <c r="K39" i="30" s="1"/>
  <c r="H39" i="30"/>
  <c r="I39" i="30" s="1"/>
  <c r="G39" i="30"/>
  <c r="F39" i="30"/>
  <c r="E39" i="30"/>
  <c r="J38" i="30"/>
  <c r="K38" i="30" s="1"/>
  <c r="H38" i="30"/>
  <c r="I38" i="30" s="1"/>
  <c r="G38" i="30"/>
  <c r="F38" i="30"/>
  <c r="E38" i="30"/>
  <c r="J37" i="30"/>
  <c r="K37" i="30" s="1"/>
  <c r="H37" i="30"/>
  <c r="I37" i="30" s="1"/>
  <c r="G37" i="30"/>
  <c r="F37" i="30"/>
  <c r="E37" i="30"/>
  <c r="J36" i="30"/>
  <c r="K36" i="30" s="1"/>
  <c r="H36" i="30"/>
  <c r="I36" i="30" s="1"/>
  <c r="G36" i="30"/>
  <c r="F36" i="30"/>
  <c r="E36" i="30"/>
  <c r="J35" i="30"/>
  <c r="K35" i="30" s="1"/>
  <c r="H35" i="30"/>
  <c r="I35" i="30" s="1"/>
  <c r="G35" i="30"/>
  <c r="F35" i="30"/>
  <c r="E35" i="30"/>
  <c r="J34" i="30"/>
  <c r="K34" i="30" s="1"/>
  <c r="H34" i="30"/>
  <c r="I34" i="30" s="1"/>
  <c r="G34" i="30"/>
  <c r="F34" i="30"/>
  <c r="E34" i="30"/>
  <c r="J33" i="30"/>
  <c r="K33" i="30" s="1"/>
  <c r="H33" i="30"/>
  <c r="I33" i="30" s="1"/>
  <c r="G33" i="30"/>
  <c r="F33" i="30"/>
  <c r="E33" i="30"/>
  <c r="J32" i="30"/>
  <c r="K32" i="30" s="1"/>
  <c r="H32" i="30"/>
  <c r="I32" i="30" s="1"/>
  <c r="G32" i="30"/>
  <c r="F32" i="30"/>
  <c r="E32" i="30"/>
  <c r="J31" i="30"/>
  <c r="K31" i="30" s="1"/>
  <c r="H31" i="30"/>
  <c r="I31" i="30" s="1"/>
  <c r="G31" i="30"/>
  <c r="F31" i="30"/>
  <c r="E31" i="30"/>
  <c r="J30" i="30"/>
  <c r="K30" i="30" s="1"/>
  <c r="H30" i="30"/>
  <c r="I30" i="30" s="1"/>
  <c r="G30" i="30"/>
  <c r="F30" i="30"/>
  <c r="E30" i="30"/>
  <c r="J29" i="30"/>
  <c r="K29" i="30" s="1"/>
  <c r="H29" i="30"/>
  <c r="I29" i="30" s="1"/>
  <c r="G29" i="30"/>
  <c r="F29" i="30"/>
  <c r="E29" i="30"/>
  <c r="J28" i="30"/>
  <c r="K28" i="30" s="1"/>
  <c r="H28" i="30"/>
  <c r="I28" i="30" s="1"/>
  <c r="G28" i="30"/>
  <c r="F28" i="30"/>
  <c r="E28" i="30"/>
  <c r="J27" i="30"/>
  <c r="K27" i="30" s="1"/>
  <c r="H27" i="30"/>
  <c r="I27" i="30" s="1"/>
  <c r="G27" i="30"/>
  <c r="F27" i="30"/>
  <c r="E27" i="30"/>
  <c r="J26" i="30"/>
  <c r="K26" i="30" s="1"/>
  <c r="H26" i="30"/>
  <c r="I26" i="30" s="1"/>
  <c r="G26" i="30"/>
  <c r="F26" i="30"/>
  <c r="E26" i="30"/>
  <c r="J25" i="30"/>
  <c r="K25" i="30" s="1"/>
  <c r="H25" i="30"/>
  <c r="I25" i="30" s="1"/>
  <c r="G25" i="30"/>
  <c r="F25" i="30"/>
  <c r="E25" i="30"/>
  <c r="J24" i="30"/>
  <c r="K24" i="30" s="1"/>
  <c r="H24" i="30"/>
  <c r="I24" i="30" s="1"/>
  <c r="G24" i="30"/>
  <c r="F24" i="30"/>
  <c r="E24" i="30"/>
  <c r="J23" i="30"/>
  <c r="K23" i="30" s="1"/>
  <c r="H23" i="30"/>
  <c r="I23" i="30" s="1"/>
  <c r="G23" i="30"/>
  <c r="F23" i="30"/>
  <c r="E23" i="30"/>
  <c r="J22" i="30"/>
  <c r="K22" i="30" s="1"/>
  <c r="H22" i="30"/>
  <c r="I22" i="30" s="1"/>
  <c r="G22" i="30"/>
  <c r="F22" i="30"/>
  <c r="E22" i="30"/>
  <c r="J21" i="30"/>
  <c r="K21" i="30" s="1"/>
  <c r="H21" i="30"/>
  <c r="I21" i="30" s="1"/>
  <c r="G21" i="30"/>
  <c r="F21" i="30"/>
  <c r="E21" i="30"/>
  <c r="J20" i="30"/>
  <c r="K20" i="30" s="1"/>
  <c r="H20" i="30"/>
  <c r="I20" i="30" s="1"/>
  <c r="G20" i="30"/>
  <c r="F20" i="30"/>
  <c r="E20" i="30"/>
  <c r="J19" i="30"/>
  <c r="K19" i="30" s="1"/>
  <c r="H19" i="30"/>
  <c r="I19" i="30" s="1"/>
  <c r="G19" i="30"/>
  <c r="F19" i="30"/>
  <c r="E19" i="30"/>
  <c r="J18" i="30"/>
  <c r="K18" i="30" s="1"/>
  <c r="H18" i="30"/>
  <c r="I18" i="30" s="1"/>
  <c r="G18" i="30"/>
  <c r="F18" i="30"/>
  <c r="E18" i="30"/>
  <c r="J17" i="30"/>
  <c r="K17" i="30" s="1"/>
  <c r="H17" i="30"/>
  <c r="I17" i="30" s="1"/>
  <c r="G17" i="30"/>
  <c r="F17" i="30"/>
  <c r="E17" i="30"/>
  <c r="J16" i="30"/>
  <c r="K16" i="30" s="1"/>
  <c r="H16" i="30"/>
  <c r="I16" i="30" s="1"/>
  <c r="G16" i="30"/>
  <c r="F16" i="30"/>
  <c r="E16" i="30"/>
  <c r="J15" i="30"/>
  <c r="K15" i="30" s="1"/>
  <c r="H15" i="30"/>
  <c r="I15" i="30" s="1"/>
  <c r="G15" i="30"/>
  <c r="F15" i="30"/>
  <c r="E15" i="30"/>
  <c r="J14" i="30"/>
  <c r="K14" i="30" s="1"/>
  <c r="H14" i="30"/>
  <c r="I14" i="30" s="1"/>
  <c r="G14" i="30"/>
  <c r="F14" i="30"/>
  <c r="E14" i="30"/>
  <c r="J13" i="30"/>
  <c r="K13" i="30" s="1"/>
  <c r="H13" i="30"/>
  <c r="I13" i="30" s="1"/>
  <c r="G13" i="30"/>
  <c r="F13" i="30"/>
  <c r="E13" i="30"/>
  <c r="J98" i="50"/>
  <c r="K98" i="50" s="1"/>
  <c r="H98" i="50"/>
  <c r="I98" i="50" s="1"/>
  <c r="G98" i="50"/>
  <c r="F98" i="50"/>
  <c r="E98" i="50"/>
  <c r="J97" i="50"/>
  <c r="K97" i="50" s="1"/>
  <c r="H97" i="50"/>
  <c r="I97" i="50" s="1"/>
  <c r="G97" i="50"/>
  <c r="F97" i="50"/>
  <c r="E97" i="50"/>
  <c r="J96" i="50"/>
  <c r="K96" i="50" s="1"/>
  <c r="H96" i="50"/>
  <c r="I96" i="50" s="1"/>
  <c r="G96" i="50"/>
  <c r="F96" i="50"/>
  <c r="E96" i="50"/>
  <c r="J95" i="50"/>
  <c r="K95" i="50" s="1"/>
  <c r="H95" i="50"/>
  <c r="I95" i="50" s="1"/>
  <c r="G95" i="50"/>
  <c r="F95" i="50"/>
  <c r="E95" i="50"/>
  <c r="J94" i="50"/>
  <c r="K94" i="50" s="1"/>
  <c r="H94" i="50"/>
  <c r="I94" i="50" s="1"/>
  <c r="G94" i="50"/>
  <c r="F94" i="50"/>
  <c r="E94" i="50"/>
  <c r="J93" i="50"/>
  <c r="K93" i="50" s="1"/>
  <c r="H93" i="50"/>
  <c r="I93" i="50" s="1"/>
  <c r="G93" i="50"/>
  <c r="F93" i="50"/>
  <c r="E93" i="50"/>
  <c r="J92" i="50"/>
  <c r="K92" i="50" s="1"/>
  <c r="H92" i="50"/>
  <c r="I92" i="50" s="1"/>
  <c r="G92" i="50"/>
  <c r="F92" i="50"/>
  <c r="E92" i="50"/>
  <c r="J91" i="50"/>
  <c r="K91" i="50" s="1"/>
  <c r="H91" i="50"/>
  <c r="I91" i="50" s="1"/>
  <c r="G91" i="50"/>
  <c r="F91" i="50"/>
  <c r="E91" i="50"/>
  <c r="J90" i="50"/>
  <c r="K90" i="50" s="1"/>
  <c r="H90" i="50"/>
  <c r="I90" i="50" s="1"/>
  <c r="G90" i="50"/>
  <c r="F90" i="50"/>
  <c r="E90" i="50"/>
  <c r="J89" i="50"/>
  <c r="K89" i="50" s="1"/>
  <c r="H89" i="50"/>
  <c r="I89" i="50" s="1"/>
  <c r="G89" i="50"/>
  <c r="F89" i="50"/>
  <c r="E89" i="50"/>
  <c r="J88" i="50"/>
  <c r="K88" i="50" s="1"/>
  <c r="H88" i="50"/>
  <c r="I88" i="50" s="1"/>
  <c r="G88" i="50"/>
  <c r="F88" i="50"/>
  <c r="E88" i="50"/>
  <c r="J87" i="50"/>
  <c r="K87" i="50" s="1"/>
  <c r="H87" i="50"/>
  <c r="I87" i="50" s="1"/>
  <c r="G87" i="50"/>
  <c r="F87" i="50"/>
  <c r="E87" i="50"/>
  <c r="J86" i="50"/>
  <c r="K86" i="50" s="1"/>
  <c r="H86" i="50"/>
  <c r="I86" i="50" s="1"/>
  <c r="G86" i="50"/>
  <c r="F86" i="50"/>
  <c r="E86" i="50"/>
  <c r="J85" i="50"/>
  <c r="K85" i="50" s="1"/>
  <c r="H85" i="50"/>
  <c r="I85" i="50" s="1"/>
  <c r="G85" i="50"/>
  <c r="F85" i="50"/>
  <c r="E85" i="50"/>
  <c r="J84" i="50"/>
  <c r="K84" i="50" s="1"/>
  <c r="H84" i="50"/>
  <c r="I84" i="50" s="1"/>
  <c r="G84" i="50"/>
  <c r="F84" i="50"/>
  <c r="E84" i="50"/>
  <c r="J83" i="50"/>
  <c r="K83" i="50" s="1"/>
  <c r="H83" i="50"/>
  <c r="I83" i="50" s="1"/>
  <c r="G83" i="50"/>
  <c r="F83" i="50"/>
  <c r="E83" i="50"/>
  <c r="J82" i="50"/>
  <c r="K82" i="50" s="1"/>
  <c r="H82" i="50"/>
  <c r="I82" i="50" s="1"/>
  <c r="G82" i="50"/>
  <c r="F82" i="50"/>
  <c r="E82" i="50"/>
  <c r="J81" i="50"/>
  <c r="K81" i="50" s="1"/>
  <c r="H81" i="50"/>
  <c r="I81" i="50" s="1"/>
  <c r="G81" i="50"/>
  <c r="F81" i="50"/>
  <c r="E81" i="50"/>
  <c r="J80" i="50"/>
  <c r="K80" i="50" s="1"/>
  <c r="H80" i="50"/>
  <c r="I80" i="50" s="1"/>
  <c r="G80" i="50"/>
  <c r="F80" i="50"/>
  <c r="E80" i="50"/>
  <c r="J79" i="50"/>
  <c r="K79" i="50" s="1"/>
  <c r="H79" i="50"/>
  <c r="I79" i="50" s="1"/>
  <c r="G79" i="50"/>
  <c r="F79" i="50"/>
  <c r="E79" i="50"/>
  <c r="J78" i="50"/>
  <c r="K78" i="50" s="1"/>
  <c r="H78" i="50"/>
  <c r="I78" i="50" s="1"/>
  <c r="G78" i="50"/>
  <c r="F78" i="50"/>
  <c r="E78" i="50"/>
  <c r="J77" i="50"/>
  <c r="K77" i="50" s="1"/>
  <c r="H77" i="50"/>
  <c r="I77" i="50" s="1"/>
  <c r="G77" i="50"/>
  <c r="F77" i="50"/>
  <c r="E77" i="50"/>
  <c r="J76" i="50"/>
  <c r="K76" i="50" s="1"/>
  <c r="H76" i="50"/>
  <c r="I76" i="50" s="1"/>
  <c r="G76" i="50"/>
  <c r="F76" i="50"/>
  <c r="E76" i="50"/>
  <c r="J75" i="50"/>
  <c r="K75" i="50" s="1"/>
  <c r="H75" i="50"/>
  <c r="I75" i="50" s="1"/>
  <c r="G75" i="50"/>
  <c r="F75" i="50"/>
  <c r="E75" i="50"/>
  <c r="J74" i="50"/>
  <c r="K74" i="50" s="1"/>
  <c r="H74" i="50"/>
  <c r="I74" i="50" s="1"/>
  <c r="G74" i="50"/>
  <c r="F74" i="50"/>
  <c r="E74" i="50"/>
  <c r="J73" i="50"/>
  <c r="K73" i="50" s="1"/>
  <c r="H73" i="50"/>
  <c r="I73" i="50" s="1"/>
  <c r="G73" i="50"/>
  <c r="F73" i="50"/>
  <c r="E73" i="50"/>
  <c r="J72" i="50"/>
  <c r="K72" i="50" s="1"/>
  <c r="H72" i="50"/>
  <c r="I72" i="50" s="1"/>
  <c r="G72" i="50"/>
  <c r="F72" i="50"/>
  <c r="E72" i="50"/>
  <c r="J71" i="50"/>
  <c r="K71" i="50" s="1"/>
  <c r="H71" i="50"/>
  <c r="I71" i="50" s="1"/>
  <c r="G71" i="50"/>
  <c r="F71" i="50"/>
  <c r="E71" i="50"/>
  <c r="J70" i="50"/>
  <c r="K70" i="50" s="1"/>
  <c r="H70" i="50"/>
  <c r="I70" i="50" s="1"/>
  <c r="G70" i="50"/>
  <c r="F70" i="50"/>
  <c r="E70" i="50"/>
  <c r="J69" i="50"/>
  <c r="K69" i="50" s="1"/>
  <c r="H69" i="50"/>
  <c r="I69" i="50" s="1"/>
  <c r="G69" i="50"/>
  <c r="F69" i="50"/>
  <c r="E69" i="50"/>
  <c r="J68" i="50"/>
  <c r="K68" i="50" s="1"/>
  <c r="H68" i="50"/>
  <c r="I68" i="50" s="1"/>
  <c r="G68" i="50"/>
  <c r="F68" i="50"/>
  <c r="E68" i="50"/>
  <c r="J67" i="50"/>
  <c r="K67" i="50" s="1"/>
  <c r="H67" i="50"/>
  <c r="I67" i="50" s="1"/>
  <c r="G67" i="50"/>
  <c r="F67" i="50"/>
  <c r="E67" i="50"/>
  <c r="J66" i="50"/>
  <c r="K66" i="50" s="1"/>
  <c r="H66" i="50"/>
  <c r="I66" i="50" s="1"/>
  <c r="G66" i="50"/>
  <c r="F66" i="50"/>
  <c r="E66" i="50"/>
  <c r="J65" i="50"/>
  <c r="K65" i="50" s="1"/>
  <c r="H65" i="50"/>
  <c r="I65" i="50" s="1"/>
  <c r="G65" i="50"/>
  <c r="F65" i="50"/>
  <c r="E65" i="50"/>
  <c r="J64" i="50"/>
  <c r="K64" i="50" s="1"/>
  <c r="H64" i="50"/>
  <c r="I64" i="50" s="1"/>
  <c r="G64" i="50"/>
  <c r="F64" i="50"/>
  <c r="E64" i="50"/>
  <c r="J63" i="50"/>
  <c r="K63" i="50" s="1"/>
  <c r="H63" i="50"/>
  <c r="I63" i="50" s="1"/>
  <c r="G63" i="50"/>
  <c r="F63" i="50"/>
  <c r="E63" i="50"/>
  <c r="J62" i="50"/>
  <c r="K62" i="50" s="1"/>
  <c r="H62" i="50"/>
  <c r="I62" i="50" s="1"/>
  <c r="G62" i="50"/>
  <c r="F62" i="50"/>
  <c r="E62" i="50"/>
  <c r="J61" i="50"/>
  <c r="K61" i="50" s="1"/>
  <c r="H61" i="50"/>
  <c r="I61" i="50" s="1"/>
  <c r="G61" i="50"/>
  <c r="F61" i="50"/>
  <c r="E61" i="50"/>
  <c r="J60" i="50"/>
  <c r="K60" i="50" s="1"/>
  <c r="H60" i="50"/>
  <c r="I60" i="50" s="1"/>
  <c r="G60" i="50"/>
  <c r="F60" i="50"/>
  <c r="E60" i="50"/>
  <c r="J59" i="50"/>
  <c r="K59" i="50" s="1"/>
  <c r="H59" i="50"/>
  <c r="I59" i="50" s="1"/>
  <c r="G59" i="50"/>
  <c r="F59" i="50"/>
  <c r="E59" i="50"/>
  <c r="J58" i="50"/>
  <c r="K58" i="50" s="1"/>
  <c r="H58" i="50"/>
  <c r="I58" i="50" s="1"/>
  <c r="G58" i="50"/>
  <c r="F58" i="50"/>
  <c r="E58" i="50"/>
  <c r="J57" i="50"/>
  <c r="K57" i="50" s="1"/>
  <c r="H57" i="50"/>
  <c r="I57" i="50" s="1"/>
  <c r="G57" i="50"/>
  <c r="F57" i="50"/>
  <c r="E57" i="50"/>
  <c r="J56" i="50"/>
  <c r="K56" i="50" s="1"/>
  <c r="H56" i="50"/>
  <c r="I56" i="50" s="1"/>
  <c r="G56" i="50"/>
  <c r="F56" i="50"/>
  <c r="E56" i="50"/>
  <c r="J55" i="50"/>
  <c r="K55" i="50" s="1"/>
  <c r="H55" i="50"/>
  <c r="I55" i="50" s="1"/>
  <c r="G55" i="50"/>
  <c r="F55" i="50"/>
  <c r="E55" i="50"/>
  <c r="J54" i="50"/>
  <c r="K54" i="50" s="1"/>
  <c r="H54" i="50"/>
  <c r="I54" i="50" s="1"/>
  <c r="G54" i="50"/>
  <c r="F54" i="50"/>
  <c r="E54" i="50"/>
  <c r="J53" i="50"/>
  <c r="K53" i="50" s="1"/>
  <c r="H53" i="50"/>
  <c r="I53" i="50" s="1"/>
  <c r="G53" i="50"/>
  <c r="F53" i="50"/>
  <c r="E53" i="50"/>
  <c r="J52" i="50"/>
  <c r="K52" i="50" s="1"/>
  <c r="H52" i="50"/>
  <c r="I52" i="50" s="1"/>
  <c r="G52" i="50"/>
  <c r="F52" i="50"/>
  <c r="E52" i="50"/>
  <c r="J51" i="50"/>
  <c r="K51" i="50" s="1"/>
  <c r="H51" i="50"/>
  <c r="I51" i="50" s="1"/>
  <c r="G51" i="50"/>
  <c r="F51" i="50"/>
  <c r="E51" i="50"/>
  <c r="J50" i="50"/>
  <c r="K50" i="50" s="1"/>
  <c r="H50" i="50"/>
  <c r="I50" i="50" s="1"/>
  <c r="G50" i="50"/>
  <c r="F50" i="50"/>
  <c r="E50" i="50"/>
  <c r="J49" i="50"/>
  <c r="K49" i="50" s="1"/>
  <c r="H49" i="50"/>
  <c r="I49" i="50" s="1"/>
  <c r="G49" i="50"/>
  <c r="F49" i="50"/>
  <c r="E49" i="50"/>
  <c r="J48" i="50"/>
  <c r="K48" i="50" s="1"/>
  <c r="H48" i="50"/>
  <c r="I48" i="50" s="1"/>
  <c r="G48" i="50"/>
  <c r="F48" i="50"/>
  <c r="E48" i="50"/>
  <c r="J47" i="50"/>
  <c r="K47" i="50" s="1"/>
  <c r="H47" i="50"/>
  <c r="I47" i="50" s="1"/>
  <c r="G47" i="50"/>
  <c r="F47" i="50"/>
  <c r="E47" i="50"/>
  <c r="J46" i="50"/>
  <c r="K46" i="50" s="1"/>
  <c r="H46" i="50"/>
  <c r="I46" i="50" s="1"/>
  <c r="G46" i="50"/>
  <c r="F46" i="50"/>
  <c r="E46" i="50"/>
  <c r="J45" i="50"/>
  <c r="K45" i="50" s="1"/>
  <c r="H45" i="50"/>
  <c r="I45" i="50" s="1"/>
  <c r="G45" i="50"/>
  <c r="F45" i="50"/>
  <c r="E45" i="50"/>
  <c r="J44" i="50"/>
  <c r="K44" i="50" s="1"/>
  <c r="H44" i="50"/>
  <c r="I44" i="50" s="1"/>
  <c r="G44" i="50"/>
  <c r="F44" i="50"/>
  <c r="E44" i="50"/>
  <c r="J43" i="50"/>
  <c r="K43" i="50" s="1"/>
  <c r="H43" i="50"/>
  <c r="I43" i="50" s="1"/>
  <c r="G43" i="50"/>
  <c r="F43" i="50"/>
  <c r="E43" i="50"/>
  <c r="J42" i="50"/>
  <c r="K42" i="50" s="1"/>
  <c r="H42" i="50"/>
  <c r="I42" i="50" s="1"/>
  <c r="G42" i="50"/>
  <c r="F42" i="50"/>
  <c r="E42" i="50"/>
  <c r="J41" i="50"/>
  <c r="K41" i="50" s="1"/>
  <c r="H41" i="50"/>
  <c r="I41" i="50" s="1"/>
  <c r="G41" i="50"/>
  <c r="F41" i="50"/>
  <c r="E41" i="50"/>
  <c r="J40" i="50"/>
  <c r="K40" i="50" s="1"/>
  <c r="H40" i="50"/>
  <c r="I40" i="50" s="1"/>
  <c r="G40" i="50"/>
  <c r="F40" i="50"/>
  <c r="E40" i="50"/>
  <c r="J39" i="50"/>
  <c r="K39" i="50" s="1"/>
  <c r="H39" i="50"/>
  <c r="I39" i="50" s="1"/>
  <c r="G39" i="50"/>
  <c r="F39" i="50"/>
  <c r="E39" i="50"/>
  <c r="J38" i="50"/>
  <c r="K38" i="50" s="1"/>
  <c r="H38" i="50"/>
  <c r="I38" i="50" s="1"/>
  <c r="G38" i="50"/>
  <c r="F38" i="50"/>
  <c r="E38" i="50"/>
  <c r="J37" i="50"/>
  <c r="K37" i="50" s="1"/>
  <c r="H37" i="50"/>
  <c r="I37" i="50" s="1"/>
  <c r="G37" i="50"/>
  <c r="F37" i="50"/>
  <c r="E37" i="50"/>
  <c r="J36" i="50"/>
  <c r="K36" i="50" s="1"/>
  <c r="H36" i="50"/>
  <c r="I36" i="50" s="1"/>
  <c r="G36" i="50"/>
  <c r="F36" i="50"/>
  <c r="E36" i="50"/>
  <c r="J35" i="50"/>
  <c r="K35" i="50" s="1"/>
  <c r="H35" i="50"/>
  <c r="I35" i="50" s="1"/>
  <c r="G35" i="50"/>
  <c r="F35" i="50"/>
  <c r="E35" i="50"/>
  <c r="J34" i="50"/>
  <c r="K34" i="50" s="1"/>
  <c r="H34" i="50"/>
  <c r="I34" i="50" s="1"/>
  <c r="G34" i="50"/>
  <c r="F34" i="50"/>
  <c r="E34" i="50"/>
  <c r="J33" i="50"/>
  <c r="K33" i="50" s="1"/>
  <c r="H33" i="50"/>
  <c r="I33" i="50" s="1"/>
  <c r="G33" i="50"/>
  <c r="F33" i="50"/>
  <c r="E33" i="50"/>
  <c r="J32" i="50"/>
  <c r="K32" i="50" s="1"/>
  <c r="H32" i="50"/>
  <c r="I32" i="50" s="1"/>
  <c r="G32" i="50"/>
  <c r="F32" i="50"/>
  <c r="E32" i="50"/>
  <c r="J31" i="50"/>
  <c r="K31" i="50" s="1"/>
  <c r="H31" i="50"/>
  <c r="I31" i="50" s="1"/>
  <c r="G31" i="50"/>
  <c r="F31" i="50"/>
  <c r="E31" i="50"/>
  <c r="J30" i="50"/>
  <c r="K30" i="50" s="1"/>
  <c r="H30" i="50"/>
  <c r="I30" i="50" s="1"/>
  <c r="G30" i="50"/>
  <c r="F30" i="50"/>
  <c r="E30" i="50"/>
  <c r="J29" i="50"/>
  <c r="K29" i="50" s="1"/>
  <c r="H29" i="50"/>
  <c r="I29" i="50" s="1"/>
  <c r="G29" i="50"/>
  <c r="F29" i="50"/>
  <c r="E29" i="50"/>
  <c r="J28" i="50"/>
  <c r="K28" i="50" s="1"/>
  <c r="H28" i="50"/>
  <c r="I28" i="50" s="1"/>
  <c r="G28" i="50"/>
  <c r="F28" i="50"/>
  <c r="E28" i="50"/>
  <c r="J27" i="50"/>
  <c r="K27" i="50" s="1"/>
  <c r="H27" i="50"/>
  <c r="I27" i="50" s="1"/>
  <c r="G27" i="50"/>
  <c r="F27" i="50"/>
  <c r="E27" i="50"/>
  <c r="J26" i="50"/>
  <c r="K26" i="50" s="1"/>
  <c r="H26" i="50"/>
  <c r="I26" i="50" s="1"/>
  <c r="G26" i="50"/>
  <c r="F26" i="50"/>
  <c r="E26" i="50"/>
  <c r="J25" i="50"/>
  <c r="K25" i="50" s="1"/>
  <c r="H25" i="50"/>
  <c r="I25" i="50" s="1"/>
  <c r="G25" i="50"/>
  <c r="F25" i="50"/>
  <c r="E25" i="50"/>
  <c r="J24" i="50"/>
  <c r="K24" i="50" s="1"/>
  <c r="H24" i="50"/>
  <c r="I24" i="50" s="1"/>
  <c r="G24" i="50"/>
  <c r="F24" i="50"/>
  <c r="E24" i="50"/>
  <c r="J23" i="50"/>
  <c r="K23" i="50" s="1"/>
  <c r="H23" i="50"/>
  <c r="I23" i="50" s="1"/>
  <c r="G23" i="50"/>
  <c r="F23" i="50"/>
  <c r="E23" i="50"/>
  <c r="J22" i="50"/>
  <c r="K22" i="50" s="1"/>
  <c r="H22" i="50"/>
  <c r="I22" i="50" s="1"/>
  <c r="G22" i="50"/>
  <c r="F22" i="50"/>
  <c r="E22" i="50"/>
  <c r="J21" i="50"/>
  <c r="K21" i="50" s="1"/>
  <c r="H21" i="50"/>
  <c r="I21" i="50" s="1"/>
  <c r="G21" i="50"/>
  <c r="F21" i="50"/>
  <c r="E21" i="50"/>
  <c r="J20" i="50"/>
  <c r="K20" i="50" s="1"/>
  <c r="H20" i="50"/>
  <c r="I20" i="50" s="1"/>
  <c r="G20" i="50"/>
  <c r="F20" i="50"/>
  <c r="E20" i="50"/>
  <c r="J19" i="50"/>
  <c r="K19" i="50" s="1"/>
  <c r="H19" i="50"/>
  <c r="I19" i="50" s="1"/>
  <c r="G19" i="50"/>
  <c r="F19" i="50"/>
  <c r="E19" i="50"/>
  <c r="J18" i="50"/>
  <c r="K18" i="50" s="1"/>
  <c r="H18" i="50"/>
  <c r="I18" i="50" s="1"/>
  <c r="G18" i="50"/>
  <c r="F18" i="50"/>
  <c r="E18" i="50"/>
  <c r="J17" i="50"/>
  <c r="K17" i="50" s="1"/>
  <c r="H17" i="50"/>
  <c r="I17" i="50" s="1"/>
  <c r="G17" i="50"/>
  <c r="F17" i="50"/>
  <c r="E17" i="50"/>
  <c r="J16" i="50"/>
  <c r="K16" i="50" s="1"/>
  <c r="H16" i="50"/>
  <c r="I16" i="50" s="1"/>
  <c r="G16" i="50"/>
  <c r="F16" i="50"/>
  <c r="E16" i="50"/>
  <c r="J15" i="50"/>
  <c r="K15" i="50" s="1"/>
  <c r="H15" i="50"/>
  <c r="I15" i="50" s="1"/>
  <c r="G15" i="50"/>
  <c r="F15" i="50"/>
  <c r="E15" i="50"/>
  <c r="J14" i="50"/>
  <c r="K14" i="50" s="1"/>
  <c r="H14" i="50"/>
  <c r="I14" i="50" s="1"/>
  <c r="G14" i="50"/>
  <c r="F14" i="50"/>
  <c r="E14" i="50"/>
  <c r="J13" i="50"/>
  <c r="K13" i="50" s="1"/>
  <c r="H13" i="50"/>
  <c r="I13" i="50" s="1"/>
  <c r="G13" i="50"/>
  <c r="F13" i="50"/>
  <c r="E13" i="50"/>
  <c r="J98" i="49"/>
  <c r="K98" i="49" s="1"/>
  <c r="H98" i="49"/>
  <c r="I98" i="49" s="1"/>
  <c r="G98" i="49"/>
  <c r="F98" i="49"/>
  <c r="E98" i="49"/>
  <c r="J97" i="49"/>
  <c r="K97" i="49" s="1"/>
  <c r="H97" i="49"/>
  <c r="I97" i="49" s="1"/>
  <c r="G97" i="49"/>
  <c r="F97" i="49"/>
  <c r="E97" i="49"/>
  <c r="J96" i="49"/>
  <c r="K96" i="49" s="1"/>
  <c r="H96" i="49"/>
  <c r="I96" i="49" s="1"/>
  <c r="G96" i="49"/>
  <c r="F96" i="49"/>
  <c r="E96" i="49"/>
  <c r="J95" i="49"/>
  <c r="K95" i="49" s="1"/>
  <c r="H95" i="49"/>
  <c r="I95" i="49" s="1"/>
  <c r="G95" i="49"/>
  <c r="F95" i="49"/>
  <c r="E95" i="49"/>
  <c r="J94" i="49"/>
  <c r="K94" i="49" s="1"/>
  <c r="H94" i="49"/>
  <c r="I94" i="49" s="1"/>
  <c r="G94" i="49"/>
  <c r="F94" i="49"/>
  <c r="E94" i="49"/>
  <c r="J93" i="49"/>
  <c r="K93" i="49" s="1"/>
  <c r="H93" i="49"/>
  <c r="I93" i="49" s="1"/>
  <c r="G93" i="49"/>
  <c r="F93" i="49"/>
  <c r="E93" i="49"/>
  <c r="J92" i="49"/>
  <c r="K92" i="49" s="1"/>
  <c r="H92" i="49"/>
  <c r="I92" i="49" s="1"/>
  <c r="G92" i="49"/>
  <c r="F92" i="49"/>
  <c r="E92" i="49"/>
  <c r="J91" i="49"/>
  <c r="K91" i="49" s="1"/>
  <c r="H91" i="49"/>
  <c r="I91" i="49" s="1"/>
  <c r="G91" i="49"/>
  <c r="F91" i="49"/>
  <c r="E91" i="49"/>
  <c r="J90" i="49"/>
  <c r="K90" i="49" s="1"/>
  <c r="H90" i="49"/>
  <c r="I90" i="49" s="1"/>
  <c r="G90" i="49"/>
  <c r="F90" i="49"/>
  <c r="E90" i="49"/>
  <c r="J89" i="49"/>
  <c r="K89" i="49" s="1"/>
  <c r="H89" i="49"/>
  <c r="I89" i="49" s="1"/>
  <c r="G89" i="49"/>
  <c r="F89" i="49"/>
  <c r="E89" i="49"/>
  <c r="J88" i="49"/>
  <c r="K88" i="49" s="1"/>
  <c r="H88" i="49"/>
  <c r="I88" i="49" s="1"/>
  <c r="G88" i="49"/>
  <c r="F88" i="49"/>
  <c r="E88" i="49"/>
  <c r="J87" i="49"/>
  <c r="K87" i="49" s="1"/>
  <c r="H87" i="49"/>
  <c r="I87" i="49" s="1"/>
  <c r="G87" i="49"/>
  <c r="F87" i="49"/>
  <c r="E87" i="49"/>
  <c r="J86" i="49"/>
  <c r="K86" i="49" s="1"/>
  <c r="H86" i="49"/>
  <c r="I86" i="49" s="1"/>
  <c r="G86" i="49"/>
  <c r="F86" i="49"/>
  <c r="E86" i="49"/>
  <c r="J85" i="49"/>
  <c r="K85" i="49" s="1"/>
  <c r="H85" i="49"/>
  <c r="I85" i="49" s="1"/>
  <c r="G85" i="49"/>
  <c r="F85" i="49"/>
  <c r="E85" i="49"/>
  <c r="J84" i="49"/>
  <c r="K84" i="49" s="1"/>
  <c r="H84" i="49"/>
  <c r="I84" i="49" s="1"/>
  <c r="G84" i="49"/>
  <c r="F84" i="49"/>
  <c r="E84" i="49"/>
  <c r="J83" i="49"/>
  <c r="K83" i="49" s="1"/>
  <c r="H83" i="49"/>
  <c r="I83" i="49" s="1"/>
  <c r="G83" i="49"/>
  <c r="F83" i="49"/>
  <c r="E83" i="49"/>
  <c r="J82" i="49"/>
  <c r="K82" i="49" s="1"/>
  <c r="H82" i="49"/>
  <c r="I82" i="49" s="1"/>
  <c r="G82" i="49"/>
  <c r="F82" i="49"/>
  <c r="E82" i="49"/>
  <c r="J81" i="49"/>
  <c r="K81" i="49" s="1"/>
  <c r="H81" i="49"/>
  <c r="I81" i="49" s="1"/>
  <c r="G81" i="49"/>
  <c r="F81" i="49"/>
  <c r="E81" i="49"/>
  <c r="J80" i="49"/>
  <c r="K80" i="49" s="1"/>
  <c r="H80" i="49"/>
  <c r="I80" i="49" s="1"/>
  <c r="G80" i="49"/>
  <c r="F80" i="49"/>
  <c r="E80" i="49"/>
  <c r="J79" i="49"/>
  <c r="K79" i="49" s="1"/>
  <c r="H79" i="49"/>
  <c r="I79" i="49" s="1"/>
  <c r="G79" i="49"/>
  <c r="F79" i="49"/>
  <c r="E79" i="49"/>
  <c r="J78" i="49"/>
  <c r="K78" i="49" s="1"/>
  <c r="H78" i="49"/>
  <c r="I78" i="49" s="1"/>
  <c r="G78" i="49"/>
  <c r="F78" i="49"/>
  <c r="E78" i="49"/>
  <c r="J77" i="49"/>
  <c r="K77" i="49" s="1"/>
  <c r="H77" i="49"/>
  <c r="I77" i="49" s="1"/>
  <c r="G77" i="49"/>
  <c r="F77" i="49"/>
  <c r="E77" i="49"/>
  <c r="J76" i="49"/>
  <c r="K76" i="49" s="1"/>
  <c r="H76" i="49"/>
  <c r="I76" i="49" s="1"/>
  <c r="G76" i="49"/>
  <c r="F76" i="49"/>
  <c r="E76" i="49"/>
  <c r="J75" i="49"/>
  <c r="K75" i="49" s="1"/>
  <c r="H75" i="49"/>
  <c r="I75" i="49" s="1"/>
  <c r="G75" i="49"/>
  <c r="F75" i="49"/>
  <c r="E75" i="49"/>
  <c r="J74" i="49"/>
  <c r="K74" i="49" s="1"/>
  <c r="H74" i="49"/>
  <c r="I74" i="49" s="1"/>
  <c r="G74" i="49"/>
  <c r="F74" i="49"/>
  <c r="E74" i="49"/>
  <c r="J73" i="49"/>
  <c r="K73" i="49" s="1"/>
  <c r="H73" i="49"/>
  <c r="I73" i="49" s="1"/>
  <c r="G73" i="49"/>
  <c r="F73" i="49"/>
  <c r="E73" i="49"/>
  <c r="J72" i="49"/>
  <c r="K72" i="49" s="1"/>
  <c r="H72" i="49"/>
  <c r="I72" i="49" s="1"/>
  <c r="G72" i="49"/>
  <c r="F72" i="49"/>
  <c r="E72" i="49"/>
  <c r="J71" i="49"/>
  <c r="K71" i="49" s="1"/>
  <c r="H71" i="49"/>
  <c r="I71" i="49" s="1"/>
  <c r="G71" i="49"/>
  <c r="F71" i="49"/>
  <c r="E71" i="49"/>
  <c r="J70" i="49"/>
  <c r="K70" i="49" s="1"/>
  <c r="H70" i="49"/>
  <c r="I70" i="49" s="1"/>
  <c r="G70" i="49"/>
  <c r="F70" i="49"/>
  <c r="E70" i="49"/>
  <c r="J69" i="49"/>
  <c r="K69" i="49" s="1"/>
  <c r="H69" i="49"/>
  <c r="I69" i="49" s="1"/>
  <c r="G69" i="49"/>
  <c r="F69" i="49"/>
  <c r="E69" i="49"/>
  <c r="J68" i="49"/>
  <c r="K68" i="49" s="1"/>
  <c r="H68" i="49"/>
  <c r="I68" i="49" s="1"/>
  <c r="G68" i="49"/>
  <c r="F68" i="49"/>
  <c r="E68" i="49"/>
  <c r="J67" i="49"/>
  <c r="K67" i="49" s="1"/>
  <c r="H67" i="49"/>
  <c r="I67" i="49" s="1"/>
  <c r="G67" i="49"/>
  <c r="F67" i="49"/>
  <c r="E67" i="49"/>
  <c r="J66" i="49"/>
  <c r="K66" i="49" s="1"/>
  <c r="H66" i="49"/>
  <c r="I66" i="49" s="1"/>
  <c r="G66" i="49"/>
  <c r="F66" i="49"/>
  <c r="E66" i="49"/>
  <c r="J65" i="49"/>
  <c r="K65" i="49" s="1"/>
  <c r="H65" i="49"/>
  <c r="I65" i="49" s="1"/>
  <c r="G65" i="49"/>
  <c r="F65" i="49"/>
  <c r="E65" i="49"/>
  <c r="J64" i="49"/>
  <c r="K64" i="49" s="1"/>
  <c r="H64" i="49"/>
  <c r="I64" i="49" s="1"/>
  <c r="G64" i="49"/>
  <c r="F64" i="49"/>
  <c r="E64" i="49"/>
  <c r="J63" i="49"/>
  <c r="K63" i="49" s="1"/>
  <c r="H63" i="49"/>
  <c r="I63" i="49" s="1"/>
  <c r="G63" i="49"/>
  <c r="F63" i="49"/>
  <c r="E63" i="49"/>
  <c r="J62" i="49"/>
  <c r="K62" i="49" s="1"/>
  <c r="H62" i="49"/>
  <c r="I62" i="49" s="1"/>
  <c r="G62" i="49"/>
  <c r="F62" i="49"/>
  <c r="E62" i="49"/>
  <c r="J61" i="49"/>
  <c r="K61" i="49" s="1"/>
  <c r="H61" i="49"/>
  <c r="I61" i="49" s="1"/>
  <c r="G61" i="49"/>
  <c r="F61" i="49"/>
  <c r="E61" i="49"/>
  <c r="J60" i="49"/>
  <c r="K60" i="49" s="1"/>
  <c r="H60" i="49"/>
  <c r="I60" i="49" s="1"/>
  <c r="G60" i="49"/>
  <c r="F60" i="49"/>
  <c r="E60" i="49"/>
  <c r="J59" i="49"/>
  <c r="K59" i="49" s="1"/>
  <c r="H59" i="49"/>
  <c r="I59" i="49" s="1"/>
  <c r="G59" i="49"/>
  <c r="F59" i="49"/>
  <c r="E59" i="49"/>
  <c r="J58" i="49"/>
  <c r="K58" i="49" s="1"/>
  <c r="H58" i="49"/>
  <c r="I58" i="49" s="1"/>
  <c r="G58" i="49"/>
  <c r="F58" i="49"/>
  <c r="E58" i="49"/>
  <c r="J57" i="49"/>
  <c r="K57" i="49" s="1"/>
  <c r="H57" i="49"/>
  <c r="I57" i="49" s="1"/>
  <c r="G57" i="49"/>
  <c r="F57" i="49"/>
  <c r="E57" i="49"/>
  <c r="J56" i="49"/>
  <c r="K56" i="49" s="1"/>
  <c r="H56" i="49"/>
  <c r="I56" i="49" s="1"/>
  <c r="G56" i="49"/>
  <c r="F56" i="49"/>
  <c r="E56" i="49"/>
  <c r="J55" i="49"/>
  <c r="K55" i="49" s="1"/>
  <c r="H55" i="49"/>
  <c r="I55" i="49" s="1"/>
  <c r="G55" i="49"/>
  <c r="F55" i="49"/>
  <c r="E55" i="49"/>
  <c r="J54" i="49"/>
  <c r="K54" i="49" s="1"/>
  <c r="H54" i="49"/>
  <c r="I54" i="49" s="1"/>
  <c r="G54" i="49"/>
  <c r="F54" i="49"/>
  <c r="E54" i="49"/>
  <c r="J53" i="49"/>
  <c r="K53" i="49" s="1"/>
  <c r="H53" i="49"/>
  <c r="I53" i="49" s="1"/>
  <c r="G53" i="49"/>
  <c r="F53" i="49"/>
  <c r="E53" i="49"/>
  <c r="J52" i="49"/>
  <c r="K52" i="49" s="1"/>
  <c r="H52" i="49"/>
  <c r="I52" i="49" s="1"/>
  <c r="G52" i="49"/>
  <c r="F52" i="49"/>
  <c r="E52" i="49"/>
  <c r="J51" i="49"/>
  <c r="K51" i="49" s="1"/>
  <c r="H51" i="49"/>
  <c r="I51" i="49" s="1"/>
  <c r="G51" i="49"/>
  <c r="F51" i="49"/>
  <c r="E51" i="49"/>
  <c r="J50" i="49"/>
  <c r="K50" i="49" s="1"/>
  <c r="H50" i="49"/>
  <c r="I50" i="49" s="1"/>
  <c r="G50" i="49"/>
  <c r="F50" i="49"/>
  <c r="E50" i="49"/>
  <c r="J49" i="49"/>
  <c r="K49" i="49" s="1"/>
  <c r="H49" i="49"/>
  <c r="I49" i="49" s="1"/>
  <c r="G49" i="49"/>
  <c r="F49" i="49"/>
  <c r="E49" i="49"/>
  <c r="J48" i="49"/>
  <c r="K48" i="49" s="1"/>
  <c r="H48" i="49"/>
  <c r="I48" i="49" s="1"/>
  <c r="G48" i="49"/>
  <c r="F48" i="49"/>
  <c r="E48" i="49"/>
  <c r="J47" i="49"/>
  <c r="K47" i="49" s="1"/>
  <c r="H47" i="49"/>
  <c r="I47" i="49" s="1"/>
  <c r="G47" i="49"/>
  <c r="F47" i="49"/>
  <c r="E47" i="49"/>
  <c r="J46" i="49"/>
  <c r="K46" i="49" s="1"/>
  <c r="H46" i="49"/>
  <c r="I46" i="49" s="1"/>
  <c r="G46" i="49"/>
  <c r="F46" i="49"/>
  <c r="E46" i="49"/>
  <c r="J45" i="49"/>
  <c r="K45" i="49" s="1"/>
  <c r="H45" i="49"/>
  <c r="I45" i="49" s="1"/>
  <c r="G45" i="49"/>
  <c r="F45" i="49"/>
  <c r="E45" i="49"/>
  <c r="J44" i="49"/>
  <c r="K44" i="49" s="1"/>
  <c r="H44" i="49"/>
  <c r="I44" i="49" s="1"/>
  <c r="G44" i="49"/>
  <c r="F44" i="49"/>
  <c r="E44" i="49"/>
  <c r="J43" i="49"/>
  <c r="K43" i="49" s="1"/>
  <c r="H43" i="49"/>
  <c r="I43" i="49" s="1"/>
  <c r="G43" i="49"/>
  <c r="F43" i="49"/>
  <c r="E43" i="49"/>
  <c r="J42" i="49"/>
  <c r="K42" i="49" s="1"/>
  <c r="H42" i="49"/>
  <c r="I42" i="49" s="1"/>
  <c r="G42" i="49"/>
  <c r="F42" i="49"/>
  <c r="E42" i="49"/>
  <c r="J41" i="49"/>
  <c r="K41" i="49" s="1"/>
  <c r="H41" i="49"/>
  <c r="I41" i="49" s="1"/>
  <c r="G41" i="49"/>
  <c r="F41" i="49"/>
  <c r="E41" i="49"/>
  <c r="J40" i="49"/>
  <c r="K40" i="49" s="1"/>
  <c r="H40" i="49"/>
  <c r="I40" i="49" s="1"/>
  <c r="G40" i="49"/>
  <c r="F40" i="49"/>
  <c r="E40" i="49"/>
  <c r="J39" i="49"/>
  <c r="K39" i="49" s="1"/>
  <c r="H39" i="49"/>
  <c r="I39" i="49" s="1"/>
  <c r="G39" i="49"/>
  <c r="F39" i="49"/>
  <c r="E39" i="49"/>
  <c r="J38" i="49"/>
  <c r="K38" i="49" s="1"/>
  <c r="H38" i="49"/>
  <c r="I38" i="49" s="1"/>
  <c r="G38" i="49"/>
  <c r="F38" i="49"/>
  <c r="E38" i="49"/>
  <c r="J37" i="49"/>
  <c r="K37" i="49" s="1"/>
  <c r="H37" i="49"/>
  <c r="I37" i="49" s="1"/>
  <c r="G37" i="49"/>
  <c r="F37" i="49"/>
  <c r="E37" i="49"/>
  <c r="J36" i="49"/>
  <c r="K36" i="49" s="1"/>
  <c r="H36" i="49"/>
  <c r="I36" i="49" s="1"/>
  <c r="G36" i="49"/>
  <c r="F36" i="49"/>
  <c r="E36" i="49"/>
  <c r="J35" i="49"/>
  <c r="K35" i="49" s="1"/>
  <c r="H35" i="49"/>
  <c r="I35" i="49" s="1"/>
  <c r="G35" i="49"/>
  <c r="F35" i="49"/>
  <c r="E35" i="49"/>
  <c r="J34" i="49"/>
  <c r="K34" i="49" s="1"/>
  <c r="H34" i="49"/>
  <c r="I34" i="49" s="1"/>
  <c r="G34" i="49"/>
  <c r="F34" i="49"/>
  <c r="E34" i="49"/>
  <c r="J33" i="49"/>
  <c r="K33" i="49" s="1"/>
  <c r="H33" i="49"/>
  <c r="I33" i="49" s="1"/>
  <c r="G33" i="49"/>
  <c r="F33" i="49"/>
  <c r="E33" i="49"/>
  <c r="J32" i="49"/>
  <c r="K32" i="49" s="1"/>
  <c r="H32" i="49"/>
  <c r="I32" i="49" s="1"/>
  <c r="G32" i="49"/>
  <c r="F32" i="49"/>
  <c r="E32" i="49"/>
  <c r="J31" i="49"/>
  <c r="K31" i="49" s="1"/>
  <c r="H31" i="49"/>
  <c r="I31" i="49" s="1"/>
  <c r="G31" i="49"/>
  <c r="F31" i="49"/>
  <c r="E31" i="49"/>
  <c r="J30" i="49"/>
  <c r="K30" i="49" s="1"/>
  <c r="H30" i="49"/>
  <c r="I30" i="49" s="1"/>
  <c r="G30" i="49"/>
  <c r="F30" i="49"/>
  <c r="E30" i="49"/>
  <c r="J29" i="49"/>
  <c r="K29" i="49" s="1"/>
  <c r="H29" i="49"/>
  <c r="I29" i="49" s="1"/>
  <c r="G29" i="49"/>
  <c r="F29" i="49"/>
  <c r="E29" i="49"/>
  <c r="J28" i="49"/>
  <c r="K28" i="49" s="1"/>
  <c r="H28" i="49"/>
  <c r="I28" i="49" s="1"/>
  <c r="G28" i="49"/>
  <c r="F28" i="49"/>
  <c r="E28" i="49"/>
  <c r="J27" i="49"/>
  <c r="K27" i="49" s="1"/>
  <c r="H27" i="49"/>
  <c r="I27" i="49" s="1"/>
  <c r="G27" i="49"/>
  <c r="F27" i="49"/>
  <c r="E27" i="49"/>
  <c r="J26" i="49"/>
  <c r="K26" i="49" s="1"/>
  <c r="H26" i="49"/>
  <c r="I26" i="49" s="1"/>
  <c r="G26" i="49"/>
  <c r="F26" i="49"/>
  <c r="E26" i="49"/>
  <c r="J25" i="49"/>
  <c r="K25" i="49" s="1"/>
  <c r="H25" i="49"/>
  <c r="I25" i="49" s="1"/>
  <c r="G25" i="49"/>
  <c r="F25" i="49"/>
  <c r="E25" i="49"/>
  <c r="J24" i="49"/>
  <c r="K24" i="49" s="1"/>
  <c r="H24" i="49"/>
  <c r="I24" i="49" s="1"/>
  <c r="G24" i="49"/>
  <c r="F24" i="49"/>
  <c r="E24" i="49"/>
  <c r="J23" i="49"/>
  <c r="K23" i="49" s="1"/>
  <c r="H23" i="49"/>
  <c r="I23" i="49" s="1"/>
  <c r="G23" i="49"/>
  <c r="F23" i="49"/>
  <c r="E23" i="49"/>
  <c r="J22" i="49"/>
  <c r="K22" i="49" s="1"/>
  <c r="H22" i="49"/>
  <c r="I22" i="49" s="1"/>
  <c r="G22" i="49"/>
  <c r="F22" i="49"/>
  <c r="E22" i="49"/>
  <c r="J21" i="49"/>
  <c r="K21" i="49" s="1"/>
  <c r="H21" i="49"/>
  <c r="I21" i="49" s="1"/>
  <c r="G21" i="49"/>
  <c r="F21" i="49"/>
  <c r="E21" i="49"/>
  <c r="J20" i="49"/>
  <c r="K20" i="49" s="1"/>
  <c r="H20" i="49"/>
  <c r="I20" i="49" s="1"/>
  <c r="G20" i="49"/>
  <c r="F20" i="49"/>
  <c r="E20" i="49"/>
  <c r="J19" i="49"/>
  <c r="K19" i="49" s="1"/>
  <c r="H19" i="49"/>
  <c r="I19" i="49" s="1"/>
  <c r="G19" i="49"/>
  <c r="F19" i="49"/>
  <c r="E19" i="49"/>
  <c r="J18" i="49"/>
  <c r="K18" i="49" s="1"/>
  <c r="H18" i="49"/>
  <c r="I18" i="49" s="1"/>
  <c r="G18" i="49"/>
  <c r="F18" i="49"/>
  <c r="E18" i="49"/>
  <c r="J17" i="49"/>
  <c r="K17" i="49" s="1"/>
  <c r="H17" i="49"/>
  <c r="I17" i="49" s="1"/>
  <c r="G17" i="49"/>
  <c r="F17" i="49"/>
  <c r="E17" i="49"/>
  <c r="J16" i="49"/>
  <c r="K16" i="49" s="1"/>
  <c r="H16" i="49"/>
  <c r="I16" i="49" s="1"/>
  <c r="G16" i="49"/>
  <c r="F16" i="49"/>
  <c r="E16" i="49"/>
  <c r="J15" i="49"/>
  <c r="K15" i="49" s="1"/>
  <c r="H15" i="49"/>
  <c r="I15" i="49" s="1"/>
  <c r="G15" i="49"/>
  <c r="F15" i="49"/>
  <c r="E15" i="49"/>
  <c r="J14" i="49"/>
  <c r="K14" i="49" s="1"/>
  <c r="H14" i="49"/>
  <c r="I14" i="49" s="1"/>
  <c r="G14" i="49"/>
  <c r="F14" i="49"/>
  <c r="E14" i="49"/>
  <c r="J13" i="49"/>
  <c r="K13" i="49" s="1"/>
  <c r="H13" i="49"/>
  <c r="I13" i="49" s="1"/>
  <c r="G13" i="49"/>
  <c r="F13" i="49"/>
  <c r="E13" i="49"/>
  <c r="J69" i="28"/>
  <c r="K69" i="28" s="1"/>
  <c r="H69" i="28"/>
  <c r="I69" i="28" s="1"/>
  <c r="G69" i="28"/>
  <c r="F69" i="28"/>
  <c r="E69" i="28"/>
  <c r="J68" i="28"/>
  <c r="K68" i="28" s="1"/>
  <c r="H68" i="28"/>
  <c r="I68" i="28" s="1"/>
  <c r="G68" i="28"/>
  <c r="F68" i="28"/>
  <c r="E68" i="28"/>
  <c r="J67" i="28"/>
  <c r="K67" i="28" s="1"/>
  <c r="H67" i="28"/>
  <c r="I67" i="28" s="1"/>
  <c r="G67" i="28"/>
  <c r="F67" i="28"/>
  <c r="E67" i="28"/>
  <c r="J66" i="28"/>
  <c r="K66" i="28" s="1"/>
  <c r="H66" i="28"/>
  <c r="I66" i="28" s="1"/>
  <c r="G66" i="28"/>
  <c r="F66" i="28"/>
  <c r="E66" i="28"/>
  <c r="J65" i="28"/>
  <c r="K65" i="28" s="1"/>
  <c r="H65" i="28"/>
  <c r="I65" i="28" s="1"/>
  <c r="G65" i="28"/>
  <c r="F65" i="28"/>
  <c r="E65" i="28"/>
  <c r="J64" i="28"/>
  <c r="K64" i="28" s="1"/>
  <c r="H64" i="28"/>
  <c r="I64" i="28" s="1"/>
  <c r="G64" i="28"/>
  <c r="F64" i="28"/>
  <c r="E64" i="28"/>
  <c r="J63" i="28"/>
  <c r="K63" i="28" s="1"/>
  <c r="H63" i="28"/>
  <c r="I63" i="28" s="1"/>
  <c r="G63" i="28"/>
  <c r="F63" i="28"/>
  <c r="E63" i="28"/>
  <c r="J62" i="28"/>
  <c r="K62" i="28" s="1"/>
  <c r="H62" i="28"/>
  <c r="I62" i="28" s="1"/>
  <c r="G62" i="28"/>
  <c r="F62" i="28"/>
  <c r="E62" i="28"/>
  <c r="J61" i="28"/>
  <c r="K61" i="28" s="1"/>
  <c r="H61" i="28"/>
  <c r="I61" i="28" s="1"/>
  <c r="G61" i="28"/>
  <c r="F61" i="28"/>
  <c r="E61" i="28"/>
  <c r="J60" i="28"/>
  <c r="K60" i="28" s="1"/>
  <c r="H60" i="28"/>
  <c r="I60" i="28" s="1"/>
  <c r="G60" i="28"/>
  <c r="F60" i="28"/>
  <c r="E60" i="28"/>
  <c r="J59" i="28"/>
  <c r="K59" i="28" s="1"/>
  <c r="H59" i="28"/>
  <c r="I59" i="28" s="1"/>
  <c r="G59" i="28"/>
  <c r="F59" i="28"/>
  <c r="E59" i="28"/>
  <c r="J58" i="28"/>
  <c r="K58" i="28" s="1"/>
  <c r="H58" i="28"/>
  <c r="I58" i="28" s="1"/>
  <c r="G58" i="28"/>
  <c r="F58" i="28"/>
  <c r="E58" i="28"/>
  <c r="J57" i="28"/>
  <c r="K57" i="28" s="1"/>
  <c r="H57" i="28"/>
  <c r="I57" i="28" s="1"/>
  <c r="G57" i="28"/>
  <c r="F57" i="28"/>
  <c r="E57" i="28"/>
  <c r="J56" i="28"/>
  <c r="K56" i="28" s="1"/>
  <c r="H56" i="28"/>
  <c r="I56" i="28" s="1"/>
  <c r="G56" i="28"/>
  <c r="F56" i="28"/>
  <c r="E56" i="28"/>
  <c r="J55" i="28"/>
  <c r="K55" i="28" s="1"/>
  <c r="H55" i="28"/>
  <c r="I55" i="28" s="1"/>
  <c r="G55" i="28"/>
  <c r="F55" i="28"/>
  <c r="E55" i="28"/>
  <c r="J54" i="28"/>
  <c r="K54" i="28" s="1"/>
  <c r="H54" i="28"/>
  <c r="I54" i="28" s="1"/>
  <c r="G54" i="28"/>
  <c r="F54" i="28"/>
  <c r="E54" i="28"/>
  <c r="J53" i="28"/>
  <c r="K53" i="28" s="1"/>
  <c r="H53" i="28"/>
  <c r="I53" i="28" s="1"/>
  <c r="G53" i="28"/>
  <c r="F53" i="28"/>
  <c r="E53" i="28"/>
  <c r="J52" i="28"/>
  <c r="K52" i="28" s="1"/>
  <c r="H52" i="28"/>
  <c r="I52" i="28" s="1"/>
  <c r="G52" i="28"/>
  <c r="F52" i="28"/>
  <c r="E52" i="28"/>
  <c r="J51" i="28"/>
  <c r="K51" i="28" s="1"/>
  <c r="H51" i="28"/>
  <c r="I51" i="28" s="1"/>
  <c r="G51" i="28"/>
  <c r="F51" i="28"/>
  <c r="E51" i="28"/>
  <c r="J50" i="28"/>
  <c r="K50" i="28" s="1"/>
  <c r="H50" i="28"/>
  <c r="I50" i="28" s="1"/>
  <c r="G50" i="28"/>
  <c r="F50" i="28"/>
  <c r="E50" i="28"/>
  <c r="J49" i="28"/>
  <c r="K49" i="28" s="1"/>
  <c r="H49" i="28"/>
  <c r="I49" i="28" s="1"/>
  <c r="G49" i="28"/>
  <c r="F49" i="28"/>
  <c r="E49" i="28"/>
  <c r="J48" i="28"/>
  <c r="K48" i="28" s="1"/>
  <c r="H48" i="28"/>
  <c r="I48" i="28" s="1"/>
  <c r="G48" i="28"/>
  <c r="F48" i="28"/>
  <c r="E48" i="28"/>
  <c r="J47" i="28"/>
  <c r="K47" i="28" s="1"/>
  <c r="H47" i="28"/>
  <c r="I47" i="28" s="1"/>
  <c r="G47" i="28"/>
  <c r="F47" i="28"/>
  <c r="E47" i="28"/>
  <c r="J46" i="28"/>
  <c r="K46" i="28" s="1"/>
  <c r="H46" i="28"/>
  <c r="I46" i="28" s="1"/>
  <c r="G46" i="28"/>
  <c r="F46" i="28"/>
  <c r="E46" i="28"/>
  <c r="J45" i="28"/>
  <c r="K45" i="28" s="1"/>
  <c r="H45" i="28"/>
  <c r="I45" i="28" s="1"/>
  <c r="G45" i="28"/>
  <c r="F45" i="28"/>
  <c r="E45" i="28"/>
  <c r="J44" i="28"/>
  <c r="K44" i="28" s="1"/>
  <c r="H44" i="28"/>
  <c r="I44" i="28" s="1"/>
  <c r="G44" i="28"/>
  <c r="F44" i="28"/>
  <c r="E44" i="28"/>
  <c r="J43" i="28"/>
  <c r="K43" i="28" s="1"/>
  <c r="H43" i="28"/>
  <c r="I43" i="28" s="1"/>
  <c r="G43" i="28"/>
  <c r="F43" i="28"/>
  <c r="E43" i="28"/>
  <c r="J42" i="28"/>
  <c r="K42" i="28" s="1"/>
  <c r="H42" i="28"/>
  <c r="I42" i="28" s="1"/>
  <c r="G42" i="28"/>
  <c r="F42" i="28"/>
  <c r="E42" i="28"/>
  <c r="J41" i="28"/>
  <c r="K41" i="28" s="1"/>
  <c r="H41" i="28"/>
  <c r="I41" i="28" s="1"/>
  <c r="G41" i="28"/>
  <c r="F41" i="28"/>
  <c r="E41" i="28"/>
  <c r="J40" i="28"/>
  <c r="K40" i="28" s="1"/>
  <c r="H40" i="28"/>
  <c r="I40" i="28" s="1"/>
  <c r="G40" i="28"/>
  <c r="F40" i="28"/>
  <c r="E40" i="28"/>
  <c r="J39" i="28"/>
  <c r="K39" i="28" s="1"/>
  <c r="H39" i="28"/>
  <c r="I39" i="28" s="1"/>
  <c r="G39" i="28"/>
  <c r="F39" i="28"/>
  <c r="E39" i="28"/>
  <c r="J38" i="28"/>
  <c r="K38" i="28" s="1"/>
  <c r="H38" i="28"/>
  <c r="I38" i="28" s="1"/>
  <c r="G38" i="28"/>
  <c r="F38" i="28"/>
  <c r="E38" i="28"/>
  <c r="J37" i="28"/>
  <c r="K37" i="28" s="1"/>
  <c r="H37" i="28"/>
  <c r="I37" i="28" s="1"/>
  <c r="G37" i="28"/>
  <c r="F37" i="28"/>
  <c r="E37" i="28"/>
  <c r="J36" i="28"/>
  <c r="K36" i="28" s="1"/>
  <c r="H36" i="28"/>
  <c r="I36" i="28" s="1"/>
  <c r="G36" i="28"/>
  <c r="F36" i="28"/>
  <c r="E36" i="28"/>
  <c r="J35" i="28"/>
  <c r="K35" i="28" s="1"/>
  <c r="H35" i="28"/>
  <c r="I35" i="28" s="1"/>
  <c r="G35" i="28"/>
  <c r="F35" i="28"/>
  <c r="E35" i="28"/>
  <c r="J34" i="28"/>
  <c r="K34" i="28" s="1"/>
  <c r="H34" i="28"/>
  <c r="I34" i="28" s="1"/>
  <c r="G34" i="28"/>
  <c r="F34" i="28"/>
  <c r="E34" i="28"/>
  <c r="J33" i="28"/>
  <c r="K33" i="28" s="1"/>
  <c r="H33" i="28"/>
  <c r="I33" i="28" s="1"/>
  <c r="G33" i="28"/>
  <c r="F33" i="28"/>
  <c r="E33" i="28"/>
  <c r="J32" i="28"/>
  <c r="K32" i="28" s="1"/>
  <c r="H32" i="28"/>
  <c r="I32" i="28" s="1"/>
  <c r="G32" i="28"/>
  <c r="F32" i="28"/>
  <c r="E32" i="28"/>
  <c r="J31" i="28"/>
  <c r="K31" i="28" s="1"/>
  <c r="H31" i="28"/>
  <c r="I31" i="28" s="1"/>
  <c r="G31" i="28"/>
  <c r="F31" i="28"/>
  <c r="E31" i="28"/>
  <c r="J30" i="28"/>
  <c r="K30" i="28" s="1"/>
  <c r="H30" i="28"/>
  <c r="I30" i="28" s="1"/>
  <c r="G30" i="28"/>
  <c r="F30" i="28"/>
  <c r="E30" i="28"/>
  <c r="J29" i="28"/>
  <c r="K29" i="28" s="1"/>
  <c r="H29" i="28"/>
  <c r="I29" i="28" s="1"/>
  <c r="G29" i="28"/>
  <c r="F29" i="28"/>
  <c r="E29" i="28"/>
  <c r="J28" i="28"/>
  <c r="K28" i="28" s="1"/>
  <c r="H28" i="28"/>
  <c r="I28" i="28" s="1"/>
  <c r="G28" i="28"/>
  <c r="F28" i="28"/>
  <c r="E28" i="28"/>
  <c r="J27" i="28"/>
  <c r="K27" i="28" s="1"/>
  <c r="H27" i="28"/>
  <c r="I27" i="28" s="1"/>
  <c r="G27" i="28"/>
  <c r="F27" i="28"/>
  <c r="E27" i="28"/>
  <c r="J26" i="28"/>
  <c r="K26" i="28" s="1"/>
  <c r="H26" i="28"/>
  <c r="I26" i="28" s="1"/>
  <c r="G26" i="28"/>
  <c r="F26" i="28"/>
  <c r="E26" i="28"/>
  <c r="J25" i="28"/>
  <c r="K25" i="28" s="1"/>
  <c r="H25" i="28"/>
  <c r="I25" i="28" s="1"/>
  <c r="G25" i="28"/>
  <c r="F25" i="28"/>
  <c r="E25" i="28"/>
  <c r="J24" i="28"/>
  <c r="K24" i="28" s="1"/>
  <c r="H24" i="28"/>
  <c r="I24" i="28" s="1"/>
  <c r="G24" i="28"/>
  <c r="F24" i="28"/>
  <c r="E24" i="28"/>
  <c r="J23" i="28"/>
  <c r="K23" i="28" s="1"/>
  <c r="H23" i="28"/>
  <c r="I23" i="28" s="1"/>
  <c r="G23" i="28"/>
  <c r="F23" i="28"/>
  <c r="E23" i="28"/>
  <c r="J22" i="28"/>
  <c r="K22" i="28" s="1"/>
  <c r="H22" i="28"/>
  <c r="I22" i="28" s="1"/>
  <c r="G22" i="28"/>
  <c r="F22" i="28"/>
  <c r="E22" i="28"/>
  <c r="J21" i="28"/>
  <c r="K21" i="28" s="1"/>
  <c r="H21" i="28"/>
  <c r="I21" i="28" s="1"/>
  <c r="G21" i="28"/>
  <c r="F21" i="28"/>
  <c r="E21" i="28"/>
  <c r="J20" i="28"/>
  <c r="K20" i="28" s="1"/>
  <c r="H20" i="28"/>
  <c r="I20" i="28" s="1"/>
  <c r="G20" i="28"/>
  <c r="F20" i="28"/>
  <c r="E20" i="28"/>
  <c r="J19" i="28"/>
  <c r="K19" i="28" s="1"/>
  <c r="H19" i="28"/>
  <c r="I19" i="28" s="1"/>
  <c r="G19" i="28"/>
  <c r="F19" i="28"/>
  <c r="E19" i="28"/>
  <c r="J18" i="28"/>
  <c r="K18" i="28" s="1"/>
  <c r="H18" i="28"/>
  <c r="I18" i="28" s="1"/>
  <c r="G18" i="28"/>
  <c r="F18" i="28"/>
  <c r="E18" i="28"/>
  <c r="J17" i="28"/>
  <c r="K17" i="28" s="1"/>
  <c r="H17" i="28"/>
  <c r="I17" i="28" s="1"/>
  <c r="G17" i="28"/>
  <c r="F17" i="28"/>
  <c r="E17" i="28"/>
  <c r="J16" i="28"/>
  <c r="K16" i="28" s="1"/>
  <c r="H16" i="28"/>
  <c r="I16" i="28" s="1"/>
  <c r="G16" i="28"/>
  <c r="F16" i="28"/>
  <c r="E16" i="28"/>
  <c r="J15" i="28"/>
  <c r="K15" i="28" s="1"/>
  <c r="H15" i="28"/>
  <c r="I15" i="28" s="1"/>
  <c r="G15" i="28"/>
  <c r="F15" i="28"/>
  <c r="E15" i="28"/>
  <c r="J14" i="28"/>
  <c r="K14" i="28" s="1"/>
  <c r="H14" i="28"/>
  <c r="I14" i="28" s="1"/>
  <c r="G14" i="28"/>
  <c r="F14" i="28"/>
  <c r="E14" i="28"/>
  <c r="J13" i="28"/>
  <c r="K13" i="28" s="1"/>
  <c r="H13" i="28"/>
  <c r="I13" i="28" s="1"/>
  <c r="G13" i="28"/>
  <c r="F13" i="28"/>
  <c r="E13" i="28"/>
  <c r="J65" i="27"/>
  <c r="K65" i="27" s="1"/>
  <c r="H65" i="27"/>
  <c r="I65" i="27" s="1"/>
  <c r="G65" i="27"/>
  <c r="F65" i="27"/>
  <c r="E65" i="27"/>
  <c r="J64" i="27"/>
  <c r="K64" i="27" s="1"/>
  <c r="H64" i="27"/>
  <c r="I64" i="27" s="1"/>
  <c r="G64" i="27"/>
  <c r="F64" i="27"/>
  <c r="E64" i="27"/>
  <c r="J63" i="27"/>
  <c r="K63" i="27" s="1"/>
  <c r="H63" i="27"/>
  <c r="I63" i="27" s="1"/>
  <c r="G63" i="27"/>
  <c r="F63" i="27"/>
  <c r="E63" i="27"/>
  <c r="J62" i="27"/>
  <c r="K62" i="27" s="1"/>
  <c r="H62" i="27"/>
  <c r="I62" i="27" s="1"/>
  <c r="G62" i="27"/>
  <c r="F62" i="27"/>
  <c r="E62" i="27"/>
  <c r="J61" i="27"/>
  <c r="K61" i="27" s="1"/>
  <c r="H61" i="27"/>
  <c r="I61" i="27" s="1"/>
  <c r="G61" i="27"/>
  <c r="F61" i="27"/>
  <c r="E61" i="27"/>
  <c r="J60" i="27"/>
  <c r="K60" i="27" s="1"/>
  <c r="H60" i="27"/>
  <c r="I60" i="27" s="1"/>
  <c r="G60" i="27"/>
  <c r="F60" i="27"/>
  <c r="E60" i="27"/>
  <c r="J59" i="27"/>
  <c r="K59" i="27" s="1"/>
  <c r="H59" i="27"/>
  <c r="I59" i="27" s="1"/>
  <c r="G59" i="27"/>
  <c r="F59" i="27"/>
  <c r="E59" i="27"/>
  <c r="J58" i="27"/>
  <c r="K58" i="27" s="1"/>
  <c r="H58" i="27"/>
  <c r="I58" i="27" s="1"/>
  <c r="G58" i="27"/>
  <c r="F58" i="27"/>
  <c r="E58" i="27"/>
  <c r="J57" i="27"/>
  <c r="K57" i="27" s="1"/>
  <c r="H57" i="27"/>
  <c r="I57" i="27" s="1"/>
  <c r="G57" i="27"/>
  <c r="F57" i="27"/>
  <c r="E57" i="27"/>
  <c r="J56" i="27"/>
  <c r="K56" i="27" s="1"/>
  <c r="H56" i="27"/>
  <c r="I56" i="27" s="1"/>
  <c r="G56" i="27"/>
  <c r="F56" i="27"/>
  <c r="E56" i="27"/>
  <c r="J55" i="27"/>
  <c r="K55" i="27" s="1"/>
  <c r="H55" i="27"/>
  <c r="I55" i="27" s="1"/>
  <c r="G55" i="27"/>
  <c r="F55" i="27"/>
  <c r="E55" i="27"/>
  <c r="J54" i="27"/>
  <c r="K54" i="27" s="1"/>
  <c r="H54" i="27"/>
  <c r="I54" i="27" s="1"/>
  <c r="G54" i="27"/>
  <c r="F54" i="27"/>
  <c r="E54" i="27"/>
  <c r="J53" i="27"/>
  <c r="K53" i="27" s="1"/>
  <c r="H53" i="27"/>
  <c r="I53" i="27" s="1"/>
  <c r="G53" i="27"/>
  <c r="F53" i="27"/>
  <c r="E53" i="27"/>
  <c r="J52" i="27"/>
  <c r="K52" i="27" s="1"/>
  <c r="H52" i="27"/>
  <c r="I52" i="27" s="1"/>
  <c r="G52" i="27"/>
  <c r="F52" i="27"/>
  <c r="E52" i="27"/>
  <c r="J51" i="27"/>
  <c r="K51" i="27" s="1"/>
  <c r="H51" i="27"/>
  <c r="I51" i="27" s="1"/>
  <c r="G51" i="27"/>
  <c r="F51" i="27"/>
  <c r="E51" i="27"/>
  <c r="J50" i="27"/>
  <c r="K50" i="27" s="1"/>
  <c r="H50" i="27"/>
  <c r="I50" i="27" s="1"/>
  <c r="G50" i="27"/>
  <c r="F50" i="27"/>
  <c r="E50" i="27"/>
  <c r="J49" i="27"/>
  <c r="K49" i="27" s="1"/>
  <c r="H49" i="27"/>
  <c r="I49" i="27" s="1"/>
  <c r="G49" i="27"/>
  <c r="F49" i="27"/>
  <c r="E49" i="27"/>
  <c r="J48" i="27"/>
  <c r="K48" i="27" s="1"/>
  <c r="H48" i="27"/>
  <c r="I48" i="27" s="1"/>
  <c r="G48" i="27"/>
  <c r="F48" i="27"/>
  <c r="E48" i="27"/>
  <c r="J47" i="27"/>
  <c r="K47" i="27" s="1"/>
  <c r="H47" i="27"/>
  <c r="I47" i="27" s="1"/>
  <c r="G47" i="27"/>
  <c r="F47" i="27"/>
  <c r="E47" i="27"/>
  <c r="J46" i="27"/>
  <c r="K46" i="27" s="1"/>
  <c r="H46" i="27"/>
  <c r="I46" i="27" s="1"/>
  <c r="G46" i="27"/>
  <c r="F46" i="27"/>
  <c r="E46" i="27"/>
  <c r="J45" i="27"/>
  <c r="K45" i="27" s="1"/>
  <c r="H45" i="27"/>
  <c r="I45" i="27" s="1"/>
  <c r="G45" i="27"/>
  <c r="F45" i="27"/>
  <c r="E45" i="27"/>
  <c r="J44" i="27"/>
  <c r="K44" i="27" s="1"/>
  <c r="H44" i="27"/>
  <c r="I44" i="27" s="1"/>
  <c r="G44" i="27"/>
  <c r="F44" i="27"/>
  <c r="E44" i="27"/>
  <c r="J43" i="27"/>
  <c r="K43" i="27" s="1"/>
  <c r="H43" i="27"/>
  <c r="I43" i="27" s="1"/>
  <c r="G43" i="27"/>
  <c r="F43" i="27"/>
  <c r="E43" i="27"/>
  <c r="J42" i="27"/>
  <c r="K42" i="27" s="1"/>
  <c r="H42" i="27"/>
  <c r="I42" i="27" s="1"/>
  <c r="G42" i="27"/>
  <c r="F42" i="27"/>
  <c r="E42" i="27"/>
  <c r="J41" i="27"/>
  <c r="K41" i="27" s="1"/>
  <c r="H41" i="27"/>
  <c r="I41" i="27" s="1"/>
  <c r="G41" i="27"/>
  <c r="F41" i="27"/>
  <c r="E41" i="27"/>
  <c r="J40" i="27"/>
  <c r="K40" i="27" s="1"/>
  <c r="H40" i="27"/>
  <c r="I40" i="27" s="1"/>
  <c r="G40" i="27"/>
  <c r="F40" i="27"/>
  <c r="E40" i="27"/>
  <c r="J39" i="27"/>
  <c r="K39" i="27" s="1"/>
  <c r="H39" i="27"/>
  <c r="I39" i="27" s="1"/>
  <c r="G39" i="27"/>
  <c r="F39" i="27"/>
  <c r="E39" i="27"/>
  <c r="J38" i="27"/>
  <c r="K38" i="27" s="1"/>
  <c r="H38" i="27"/>
  <c r="I38" i="27" s="1"/>
  <c r="G38" i="27"/>
  <c r="F38" i="27"/>
  <c r="E38" i="27"/>
  <c r="J37" i="27"/>
  <c r="K37" i="27" s="1"/>
  <c r="H37" i="27"/>
  <c r="I37" i="27" s="1"/>
  <c r="G37" i="27"/>
  <c r="F37" i="27"/>
  <c r="E37" i="27"/>
  <c r="J36" i="27"/>
  <c r="K36" i="27" s="1"/>
  <c r="H36" i="27"/>
  <c r="I36" i="27" s="1"/>
  <c r="G36" i="27"/>
  <c r="F36" i="27"/>
  <c r="E36" i="27"/>
  <c r="J35" i="27"/>
  <c r="K35" i="27" s="1"/>
  <c r="H35" i="27"/>
  <c r="I35" i="27" s="1"/>
  <c r="G35" i="27"/>
  <c r="F35" i="27"/>
  <c r="E35" i="27"/>
  <c r="J34" i="27"/>
  <c r="K34" i="27" s="1"/>
  <c r="H34" i="27"/>
  <c r="I34" i="27" s="1"/>
  <c r="G34" i="27"/>
  <c r="F34" i="27"/>
  <c r="E34" i="27"/>
  <c r="J33" i="27"/>
  <c r="K33" i="27" s="1"/>
  <c r="H33" i="27"/>
  <c r="I33" i="27" s="1"/>
  <c r="G33" i="27"/>
  <c r="F33" i="27"/>
  <c r="E33" i="27"/>
  <c r="J32" i="27"/>
  <c r="K32" i="27" s="1"/>
  <c r="H32" i="27"/>
  <c r="I32" i="27" s="1"/>
  <c r="G32" i="27"/>
  <c r="F32" i="27"/>
  <c r="E32" i="27"/>
  <c r="J31" i="27"/>
  <c r="K31" i="27" s="1"/>
  <c r="H31" i="27"/>
  <c r="I31" i="27" s="1"/>
  <c r="G31" i="27"/>
  <c r="F31" i="27"/>
  <c r="E31" i="27"/>
  <c r="J30" i="27"/>
  <c r="K30" i="27" s="1"/>
  <c r="H30" i="27"/>
  <c r="I30" i="27" s="1"/>
  <c r="G30" i="27"/>
  <c r="F30" i="27"/>
  <c r="E30" i="27"/>
  <c r="J29" i="27"/>
  <c r="K29" i="27" s="1"/>
  <c r="H29" i="27"/>
  <c r="I29" i="27" s="1"/>
  <c r="G29" i="27"/>
  <c r="F29" i="27"/>
  <c r="E29" i="27"/>
  <c r="J28" i="27"/>
  <c r="K28" i="27" s="1"/>
  <c r="H28" i="27"/>
  <c r="I28" i="27" s="1"/>
  <c r="G28" i="27"/>
  <c r="F28" i="27"/>
  <c r="E28" i="27"/>
  <c r="J27" i="27"/>
  <c r="K27" i="27" s="1"/>
  <c r="H27" i="27"/>
  <c r="I27" i="27" s="1"/>
  <c r="G27" i="27"/>
  <c r="F27" i="27"/>
  <c r="E27" i="27"/>
  <c r="J26" i="27"/>
  <c r="K26" i="27" s="1"/>
  <c r="H26" i="27"/>
  <c r="I26" i="27" s="1"/>
  <c r="G26" i="27"/>
  <c r="F26" i="27"/>
  <c r="E26" i="27"/>
  <c r="J25" i="27"/>
  <c r="K25" i="27" s="1"/>
  <c r="H25" i="27"/>
  <c r="I25" i="27" s="1"/>
  <c r="G25" i="27"/>
  <c r="F25" i="27"/>
  <c r="E25" i="27"/>
  <c r="J24" i="27"/>
  <c r="K24" i="27" s="1"/>
  <c r="H24" i="27"/>
  <c r="I24" i="27" s="1"/>
  <c r="G24" i="27"/>
  <c r="F24" i="27"/>
  <c r="E24" i="27"/>
  <c r="J23" i="27"/>
  <c r="K23" i="27" s="1"/>
  <c r="H23" i="27"/>
  <c r="I23" i="27" s="1"/>
  <c r="G23" i="27"/>
  <c r="F23" i="27"/>
  <c r="E23" i="27"/>
  <c r="J22" i="27"/>
  <c r="K22" i="27" s="1"/>
  <c r="H22" i="27"/>
  <c r="I22" i="27" s="1"/>
  <c r="G22" i="27"/>
  <c r="F22" i="27"/>
  <c r="E22" i="27"/>
  <c r="J21" i="27"/>
  <c r="K21" i="27" s="1"/>
  <c r="H21" i="27"/>
  <c r="I21" i="27" s="1"/>
  <c r="G21" i="27"/>
  <c r="F21" i="27"/>
  <c r="E21" i="27"/>
  <c r="J20" i="27"/>
  <c r="K20" i="27" s="1"/>
  <c r="H20" i="27"/>
  <c r="I20" i="27" s="1"/>
  <c r="G20" i="27"/>
  <c r="F20" i="27"/>
  <c r="E20" i="27"/>
  <c r="J19" i="27"/>
  <c r="K19" i="27" s="1"/>
  <c r="H19" i="27"/>
  <c r="I19" i="27" s="1"/>
  <c r="G19" i="27"/>
  <c r="F19" i="27"/>
  <c r="E19" i="27"/>
  <c r="J18" i="27"/>
  <c r="K18" i="27" s="1"/>
  <c r="H18" i="27"/>
  <c r="I18" i="27" s="1"/>
  <c r="G18" i="27"/>
  <c r="F18" i="27"/>
  <c r="E18" i="27"/>
  <c r="J17" i="27"/>
  <c r="K17" i="27" s="1"/>
  <c r="H17" i="27"/>
  <c r="I17" i="27" s="1"/>
  <c r="G17" i="27"/>
  <c r="F17" i="27"/>
  <c r="E17" i="27"/>
  <c r="J16" i="27"/>
  <c r="K16" i="27" s="1"/>
  <c r="H16" i="27"/>
  <c r="I16" i="27" s="1"/>
  <c r="G16" i="27"/>
  <c r="F16" i="27"/>
  <c r="E16" i="27"/>
  <c r="J15" i="27"/>
  <c r="K15" i="27" s="1"/>
  <c r="H15" i="27"/>
  <c r="I15" i="27" s="1"/>
  <c r="G15" i="27"/>
  <c r="F15" i="27"/>
  <c r="E15" i="27"/>
  <c r="J14" i="27"/>
  <c r="K14" i="27" s="1"/>
  <c r="H14" i="27"/>
  <c r="I14" i="27" s="1"/>
  <c r="G14" i="27"/>
  <c r="F14" i="27"/>
  <c r="E14" i="27"/>
  <c r="J13" i="27"/>
  <c r="K13" i="27" s="1"/>
  <c r="H13" i="27"/>
  <c r="I13" i="27" s="1"/>
  <c r="G13" i="27"/>
  <c r="F13" i="27"/>
  <c r="E13" i="27"/>
  <c r="J115" i="26"/>
  <c r="K115" i="26" s="1"/>
  <c r="H115" i="26"/>
  <c r="I115" i="26" s="1"/>
  <c r="G115" i="26"/>
  <c r="F115" i="26"/>
  <c r="E115" i="26"/>
  <c r="J114" i="26"/>
  <c r="K114" i="26" s="1"/>
  <c r="H114" i="26"/>
  <c r="I114" i="26" s="1"/>
  <c r="G114" i="26"/>
  <c r="F114" i="26"/>
  <c r="E114" i="26"/>
  <c r="J113" i="26"/>
  <c r="K113" i="26" s="1"/>
  <c r="H113" i="26"/>
  <c r="I113" i="26" s="1"/>
  <c r="G113" i="26"/>
  <c r="F113" i="26"/>
  <c r="E113" i="26"/>
  <c r="J112" i="26"/>
  <c r="K112" i="26" s="1"/>
  <c r="H112" i="26"/>
  <c r="I112" i="26" s="1"/>
  <c r="G112" i="26"/>
  <c r="F112" i="26"/>
  <c r="E112" i="26"/>
  <c r="J111" i="26"/>
  <c r="K111" i="26" s="1"/>
  <c r="H111" i="26"/>
  <c r="I111" i="26" s="1"/>
  <c r="G111" i="26"/>
  <c r="F111" i="26"/>
  <c r="E111" i="26"/>
  <c r="J110" i="26"/>
  <c r="K110" i="26" s="1"/>
  <c r="H110" i="26"/>
  <c r="I110" i="26" s="1"/>
  <c r="G110" i="26"/>
  <c r="F110" i="26"/>
  <c r="E110" i="26"/>
  <c r="J109" i="26"/>
  <c r="K109" i="26" s="1"/>
  <c r="H109" i="26"/>
  <c r="I109" i="26" s="1"/>
  <c r="G109" i="26"/>
  <c r="F109" i="26"/>
  <c r="E109" i="26"/>
  <c r="J108" i="26"/>
  <c r="K108" i="26" s="1"/>
  <c r="H108" i="26"/>
  <c r="I108" i="26" s="1"/>
  <c r="G108" i="26"/>
  <c r="F108" i="26"/>
  <c r="E108" i="26"/>
  <c r="J107" i="26"/>
  <c r="K107" i="26" s="1"/>
  <c r="H107" i="26"/>
  <c r="I107" i="26" s="1"/>
  <c r="G107" i="26"/>
  <c r="F107" i="26"/>
  <c r="E107" i="26"/>
  <c r="J106" i="26"/>
  <c r="K106" i="26" s="1"/>
  <c r="H106" i="26"/>
  <c r="I106" i="26" s="1"/>
  <c r="G106" i="26"/>
  <c r="F106" i="26"/>
  <c r="E106" i="26"/>
  <c r="J105" i="26"/>
  <c r="K105" i="26" s="1"/>
  <c r="H105" i="26"/>
  <c r="I105" i="26" s="1"/>
  <c r="G105" i="26"/>
  <c r="F105" i="26"/>
  <c r="E105" i="26"/>
  <c r="J104" i="26"/>
  <c r="K104" i="26" s="1"/>
  <c r="H104" i="26"/>
  <c r="I104" i="26" s="1"/>
  <c r="G104" i="26"/>
  <c r="F104" i="26"/>
  <c r="E104" i="26"/>
  <c r="J103" i="26"/>
  <c r="K103" i="26" s="1"/>
  <c r="H103" i="26"/>
  <c r="I103" i="26" s="1"/>
  <c r="G103" i="26"/>
  <c r="F103" i="26"/>
  <c r="E103" i="26"/>
  <c r="J102" i="26"/>
  <c r="K102" i="26" s="1"/>
  <c r="H102" i="26"/>
  <c r="I102" i="26" s="1"/>
  <c r="G102" i="26"/>
  <c r="F102" i="26"/>
  <c r="E102" i="26"/>
  <c r="J101" i="26"/>
  <c r="K101" i="26" s="1"/>
  <c r="H101" i="26"/>
  <c r="I101" i="26" s="1"/>
  <c r="G101" i="26"/>
  <c r="F101" i="26"/>
  <c r="E101" i="26"/>
  <c r="J100" i="26"/>
  <c r="K100" i="26" s="1"/>
  <c r="H100" i="26"/>
  <c r="I100" i="26" s="1"/>
  <c r="G100" i="26"/>
  <c r="F100" i="26"/>
  <c r="E100" i="26"/>
  <c r="J99" i="26"/>
  <c r="K99" i="26" s="1"/>
  <c r="H99" i="26"/>
  <c r="I99" i="26" s="1"/>
  <c r="G99" i="26"/>
  <c r="F99" i="26"/>
  <c r="E99" i="26"/>
  <c r="J98" i="26"/>
  <c r="K98" i="26" s="1"/>
  <c r="H98" i="26"/>
  <c r="I98" i="26" s="1"/>
  <c r="G98" i="26"/>
  <c r="F98" i="26"/>
  <c r="E98" i="26"/>
  <c r="J97" i="26"/>
  <c r="K97" i="26" s="1"/>
  <c r="H97" i="26"/>
  <c r="I97" i="26" s="1"/>
  <c r="G97" i="26"/>
  <c r="F97" i="26"/>
  <c r="E97" i="26"/>
  <c r="J96" i="26"/>
  <c r="K96" i="26" s="1"/>
  <c r="H96" i="26"/>
  <c r="I96" i="26" s="1"/>
  <c r="G96" i="26"/>
  <c r="F96" i="26"/>
  <c r="E96" i="26"/>
  <c r="J95" i="26"/>
  <c r="K95" i="26" s="1"/>
  <c r="H95" i="26"/>
  <c r="I95" i="26" s="1"/>
  <c r="G95" i="26"/>
  <c r="F95" i="26"/>
  <c r="E95" i="26"/>
  <c r="J94" i="26"/>
  <c r="K94" i="26" s="1"/>
  <c r="H94" i="26"/>
  <c r="I94" i="26" s="1"/>
  <c r="G94" i="26"/>
  <c r="F94" i="26"/>
  <c r="E94" i="26"/>
  <c r="J93" i="26"/>
  <c r="K93" i="26" s="1"/>
  <c r="H93" i="26"/>
  <c r="I93" i="26" s="1"/>
  <c r="G93" i="26"/>
  <c r="F93" i="26"/>
  <c r="E93" i="26"/>
  <c r="J92" i="26"/>
  <c r="K92" i="26" s="1"/>
  <c r="H92" i="26"/>
  <c r="I92" i="26" s="1"/>
  <c r="G92" i="26"/>
  <c r="F92" i="26"/>
  <c r="E92" i="26"/>
  <c r="J91" i="26"/>
  <c r="K91" i="26" s="1"/>
  <c r="H91" i="26"/>
  <c r="I91" i="26" s="1"/>
  <c r="G91" i="26"/>
  <c r="F91" i="26"/>
  <c r="E91" i="26"/>
  <c r="J90" i="26"/>
  <c r="K90" i="26" s="1"/>
  <c r="H90" i="26"/>
  <c r="I90" i="26" s="1"/>
  <c r="G90" i="26"/>
  <c r="F90" i="26"/>
  <c r="E90" i="26"/>
  <c r="J89" i="26"/>
  <c r="K89" i="26" s="1"/>
  <c r="H89" i="26"/>
  <c r="I89" i="26" s="1"/>
  <c r="G89" i="26"/>
  <c r="F89" i="26"/>
  <c r="E89" i="26"/>
  <c r="J88" i="26"/>
  <c r="K88" i="26" s="1"/>
  <c r="H88" i="26"/>
  <c r="I88" i="26" s="1"/>
  <c r="G88" i="26"/>
  <c r="F88" i="26"/>
  <c r="E88" i="26"/>
  <c r="J87" i="26"/>
  <c r="K87" i="26" s="1"/>
  <c r="H87" i="26"/>
  <c r="I87" i="26" s="1"/>
  <c r="G87" i="26"/>
  <c r="F87" i="26"/>
  <c r="E87" i="26"/>
  <c r="J86" i="26"/>
  <c r="K86" i="26" s="1"/>
  <c r="H86" i="26"/>
  <c r="I86" i="26" s="1"/>
  <c r="G86" i="26"/>
  <c r="F86" i="26"/>
  <c r="E86" i="26"/>
  <c r="J85" i="26"/>
  <c r="K85" i="26" s="1"/>
  <c r="H85" i="26"/>
  <c r="I85" i="26" s="1"/>
  <c r="G85" i="26"/>
  <c r="F85" i="26"/>
  <c r="E85" i="26"/>
  <c r="J84" i="26"/>
  <c r="K84" i="26" s="1"/>
  <c r="H84" i="26"/>
  <c r="I84" i="26" s="1"/>
  <c r="G84" i="26"/>
  <c r="F84" i="26"/>
  <c r="E84" i="26"/>
  <c r="J83" i="26"/>
  <c r="K83" i="26" s="1"/>
  <c r="H83" i="26"/>
  <c r="I83" i="26" s="1"/>
  <c r="G83" i="26"/>
  <c r="F83" i="26"/>
  <c r="E83" i="26"/>
  <c r="J82" i="26"/>
  <c r="K82" i="26" s="1"/>
  <c r="H82" i="26"/>
  <c r="I82" i="26" s="1"/>
  <c r="G82" i="26"/>
  <c r="F82" i="26"/>
  <c r="E82" i="26"/>
  <c r="J81" i="26"/>
  <c r="K81" i="26" s="1"/>
  <c r="H81" i="26"/>
  <c r="I81" i="26" s="1"/>
  <c r="G81" i="26"/>
  <c r="F81" i="26"/>
  <c r="E81" i="26"/>
  <c r="J80" i="26"/>
  <c r="K80" i="26" s="1"/>
  <c r="H80" i="26"/>
  <c r="I80" i="26" s="1"/>
  <c r="G80" i="26"/>
  <c r="F80" i="26"/>
  <c r="E80" i="26"/>
  <c r="J79" i="26"/>
  <c r="K79" i="26" s="1"/>
  <c r="H79" i="26"/>
  <c r="I79" i="26" s="1"/>
  <c r="G79" i="26"/>
  <c r="F79" i="26"/>
  <c r="E79" i="26"/>
  <c r="J78" i="26"/>
  <c r="K78" i="26" s="1"/>
  <c r="H78" i="26"/>
  <c r="I78" i="26" s="1"/>
  <c r="G78" i="26"/>
  <c r="F78" i="26"/>
  <c r="E78" i="26"/>
  <c r="J77" i="26"/>
  <c r="K77" i="26" s="1"/>
  <c r="H77" i="26"/>
  <c r="I77" i="26" s="1"/>
  <c r="G77" i="26"/>
  <c r="F77" i="26"/>
  <c r="E77" i="26"/>
  <c r="J76" i="26"/>
  <c r="K76" i="26" s="1"/>
  <c r="H76" i="26"/>
  <c r="I76" i="26" s="1"/>
  <c r="G76" i="26"/>
  <c r="F76" i="26"/>
  <c r="E76" i="26"/>
  <c r="J75" i="26"/>
  <c r="K75" i="26" s="1"/>
  <c r="H75" i="26"/>
  <c r="I75" i="26" s="1"/>
  <c r="G75" i="26"/>
  <c r="F75" i="26"/>
  <c r="E75" i="26"/>
  <c r="J74" i="26"/>
  <c r="K74" i="26" s="1"/>
  <c r="H74" i="26"/>
  <c r="I74" i="26" s="1"/>
  <c r="G74" i="26"/>
  <c r="F74" i="26"/>
  <c r="E74" i="26"/>
  <c r="J73" i="26"/>
  <c r="K73" i="26" s="1"/>
  <c r="H73" i="26"/>
  <c r="I73" i="26" s="1"/>
  <c r="G73" i="26"/>
  <c r="F73" i="26"/>
  <c r="E73" i="26"/>
  <c r="J72" i="26"/>
  <c r="K72" i="26" s="1"/>
  <c r="H72" i="26"/>
  <c r="I72" i="26" s="1"/>
  <c r="G72" i="26"/>
  <c r="F72" i="26"/>
  <c r="E72" i="26"/>
  <c r="J71" i="26"/>
  <c r="K71" i="26" s="1"/>
  <c r="H71" i="26"/>
  <c r="I71" i="26" s="1"/>
  <c r="G71" i="26"/>
  <c r="F71" i="26"/>
  <c r="E71" i="26"/>
  <c r="J70" i="26"/>
  <c r="K70" i="26" s="1"/>
  <c r="H70" i="26"/>
  <c r="I70" i="26" s="1"/>
  <c r="G70" i="26"/>
  <c r="F70" i="26"/>
  <c r="E70" i="26"/>
  <c r="J69" i="26"/>
  <c r="K69" i="26" s="1"/>
  <c r="H69" i="26"/>
  <c r="I69" i="26" s="1"/>
  <c r="G69" i="26"/>
  <c r="F69" i="26"/>
  <c r="E69" i="26"/>
  <c r="J68" i="26"/>
  <c r="K68" i="26" s="1"/>
  <c r="H68" i="26"/>
  <c r="I68" i="26" s="1"/>
  <c r="G68" i="26"/>
  <c r="F68" i="26"/>
  <c r="E68" i="26"/>
  <c r="J67" i="26"/>
  <c r="K67" i="26" s="1"/>
  <c r="H67" i="26"/>
  <c r="I67" i="26" s="1"/>
  <c r="G67" i="26"/>
  <c r="F67" i="26"/>
  <c r="E67" i="26"/>
  <c r="J66" i="26"/>
  <c r="K66" i="26" s="1"/>
  <c r="H66" i="26"/>
  <c r="I66" i="26" s="1"/>
  <c r="G66" i="26"/>
  <c r="F66" i="26"/>
  <c r="E66" i="26"/>
  <c r="J65" i="26"/>
  <c r="K65" i="26" s="1"/>
  <c r="H65" i="26"/>
  <c r="I65" i="26" s="1"/>
  <c r="G65" i="26"/>
  <c r="F65" i="26"/>
  <c r="E65" i="26"/>
  <c r="J64" i="26"/>
  <c r="K64" i="26" s="1"/>
  <c r="H64" i="26"/>
  <c r="I64" i="26" s="1"/>
  <c r="G64" i="26"/>
  <c r="F64" i="26"/>
  <c r="E64" i="26"/>
  <c r="J63" i="26"/>
  <c r="K63" i="26" s="1"/>
  <c r="H63" i="26"/>
  <c r="I63" i="26" s="1"/>
  <c r="G63" i="26"/>
  <c r="F63" i="26"/>
  <c r="E63" i="26"/>
  <c r="J62" i="26"/>
  <c r="K62" i="26" s="1"/>
  <c r="H62" i="26"/>
  <c r="I62" i="26" s="1"/>
  <c r="G62" i="26"/>
  <c r="F62" i="26"/>
  <c r="E62" i="26"/>
  <c r="J61" i="26"/>
  <c r="K61" i="26" s="1"/>
  <c r="H61" i="26"/>
  <c r="I61" i="26" s="1"/>
  <c r="G61" i="26"/>
  <c r="F61" i="26"/>
  <c r="E61" i="26"/>
  <c r="J60" i="26"/>
  <c r="K60" i="26" s="1"/>
  <c r="H60" i="26"/>
  <c r="I60" i="26" s="1"/>
  <c r="G60" i="26"/>
  <c r="F60" i="26"/>
  <c r="E60" i="26"/>
  <c r="J59" i="26"/>
  <c r="K59" i="26" s="1"/>
  <c r="H59" i="26"/>
  <c r="I59" i="26" s="1"/>
  <c r="G59" i="26"/>
  <c r="F59" i="26"/>
  <c r="E59" i="26"/>
  <c r="J58" i="26"/>
  <c r="K58" i="26" s="1"/>
  <c r="H58" i="26"/>
  <c r="I58" i="26" s="1"/>
  <c r="G58" i="26"/>
  <c r="F58" i="26"/>
  <c r="E58" i="26"/>
  <c r="J57" i="26"/>
  <c r="K57" i="26" s="1"/>
  <c r="H57" i="26"/>
  <c r="I57" i="26" s="1"/>
  <c r="G57" i="26"/>
  <c r="F57" i="26"/>
  <c r="E57" i="26"/>
  <c r="J56" i="26"/>
  <c r="K56" i="26" s="1"/>
  <c r="H56" i="26"/>
  <c r="I56" i="26" s="1"/>
  <c r="G56" i="26"/>
  <c r="F56" i="26"/>
  <c r="E56" i="26"/>
  <c r="J55" i="26"/>
  <c r="K55" i="26" s="1"/>
  <c r="H55" i="26"/>
  <c r="I55" i="26" s="1"/>
  <c r="G55" i="26"/>
  <c r="F55" i="26"/>
  <c r="E55" i="26"/>
  <c r="J54" i="26"/>
  <c r="K54" i="26" s="1"/>
  <c r="H54" i="26"/>
  <c r="I54" i="26" s="1"/>
  <c r="G54" i="26"/>
  <c r="F54" i="26"/>
  <c r="E54" i="26"/>
  <c r="J53" i="26"/>
  <c r="K53" i="26" s="1"/>
  <c r="H53" i="26"/>
  <c r="I53" i="26" s="1"/>
  <c r="G53" i="26"/>
  <c r="F53" i="26"/>
  <c r="E53" i="26"/>
  <c r="J52" i="26"/>
  <c r="K52" i="26" s="1"/>
  <c r="H52" i="26"/>
  <c r="I52" i="26" s="1"/>
  <c r="G52" i="26"/>
  <c r="F52" i="26"/>
  <c r="E52" i="26"/>
  <c r="J51" i="26"/>
  <c r="K51" i="26" s="1"/>
  <c r="H51" i="26"/>
  <c r="I51" i="26" s="1"/>
  <c r="G51" i="26"/>
  <c r="F51" i="26"/>
  <c r="E51" i="26"/>
  <c r="J50" i="26"/>
  <c r="K50" i="26" s="1"/>
  <c r="H50" i="26"/>
  <c r="I50" i="26" s="1"/>
  <c r="G50" i="26"/>
  <c r="F50" i="26"/>
  <c r="E50" i="26"/>
  <c r="J49" i="26"/>
  <c r="K49" i="26" s="1"/>
  <c r="H49" i="26"/>
  <c r="I49" i="26" s="1"/>
  <c r="G49" i="26"/>
  <c r="F49" i="26"/>
  <c r="E49" i="26"/>
  <c r="J48" i="26"/>
  <c r="K48" i="26" s="1"/>
  <c r="H48" i="26"/>
  <c r="I48" i="26" s="1"/>
  <c r="G48" i="26"/>
  <c r="F48" i="26"/>
  <c r="E48" i="26"/>
  <c r="J47" i="26"/>
  <c r="K47" i="26" s="1"/>
  <c r="H47" i="26"/>
  <c r="I47" i="26" s="1"/>
  <c r="G47" i="26"/>
  <c r="F47" i="26"/>
  <c r="E47" i="26"/>
  <c r="J46" i="26"/>
  <c r="K46" i="26" s="1"/>
  <c r="H46" i="26"/>
  <c r="I46" i="26" s="1"/>
  <c r="G46" i="26"/>
  <c r="F46" i="26"/>
  <c r="E46" i="26"/>
  <c r="J45" i="26"/>
  <c r="K45" i="26" s="1"/>
  <c r="H45" i="26"/>
  <c r="I45" i="26" s="1"/>
  <c r="G45" i="26"/>
  <c r="F45" i="26"/>
  <c r="E45" i="26"/>
  <c r="J44" i="26"/>
  <c r="K44" i="26" s="1"/>
  <c r="H44" i="26"/>
  <c r="I44" i="26" s="1"/>
  <c r="G44" i="26"/>
  <c r="F44" i="26"/>
  <c r="E44" i="26"/>
  <c r="J43" i="26"/>
  <c r="K43" i="26" s="1"/>
  <c r="H43" i="26"/>
  <c r="I43" i="26" s="1"/>
  <c r="G43" i="26"/>
  <c r="F43" i="26"/>
  <c r="E43" i="26"/>
  <c r="J42" i="26"/>
  <c r="K42" i="26" s="1"/>
  <c r="H42" i="26"/>
  <c r="I42" i="26" s="1"/>
  <c r="G42" i="26"/>
  <c r="F42" i="26"/>
  <c r="E42" i="26"/>
  <c r="J41" i="26"/>
  <c r="K41" i="26" s="1"/>
  <c r="H41" i="26"/>
  <c r="I41" i="26" s="1"/>
  <c r="G41" i="26"/>
  <c r="F41" i="26"/>
  <c r="E41" i="26"/>
  <c r="J40" i="26"/>
  <c r="K40" i="26" s="1"/>
  <c r="H40" i="26"/>
  <c r="I40" i="26" s="1"/>
  <c r="G40" i="26"/>
  <c r="F40" i="26"/>
  <c r="E40" i="26"/>
  <c r="J39" i="26"/>
  <c r="K39" i="26" s="1"/>
  <c r="H39" i="26"/>
  <c r="I39" i="26" s="1"/>
  <c r="G39" i="26"/>
  <c r="F39" i="26"/>
  <c r="E39" i="26"/>
  <c r="J38" i="26"/>
  <c r="K38" i="26" s="1"/>
  <c r="H38" i="26"/>
  <c r="I38" i="26" s="1"/>
  <c r="G38" i="26"/>
  <c r="F38" i="26"/>
  <c r="E38" i="26"/>
  <c r="J37" i="26"/>
  <c r="K37" i="26" s="1"/>
  <c r="H37" i="26"/>
  <c r="I37" i="26" s="1"/>
  <c r="G37" i="26"/>
  <c r="F37" i="26"/>
  <c r="E37" i="26"/>
  <c r="J36" i="26"/>
  <c r="K36" i="26" s="1"/>
  <c r="H36" i="26"/>
  <c r="I36" i="26" s="1"/>
  <c r="G36" i="26"/>
  <c r="F36" i="26"/>
  <c r="E36" i="26"/>
  <c r="J35" i="26"/>
  <c r="K35" i="26" s="1"/>
  <c r="H35" i="26"/>
  <c r="I35" i="26" s="1"/>
  <c r="G35" i="26"/>
  <c r="F35" i="26"/>
  <c r="E35" i="26"/>
  <c r="J34" i="26"/>
  <c r="K34" i="26" s="1"/>
  <c r="H34" i="26"/>
  <c r="I34" i="26" s="1"/>
  <c r="G34" i="26"/>
  <c r="F34" i="26"/>
  <c r="E34" i="26"/>
  <c r="J33" i="26"/>
  <c r="K33" i="26" s="1"/>
  <c r="H33" i="26"/>
  <c r="I33" i="26" s="1"/>
  <c r="G33" i="26"/>
  <c r="F33" i="26"/>
  <c r="E33" i="26"/>
  <c r="J32" i="26"/>
  <c r="K32" i="26" s="1"/>
  <c r="H32" i="26"/>
  <c r="I32" i="26" s="1"/>
  <c r="G32" i="26"/>
  <c r="F32" i="26"/>
  <c r="E32" i="26"/>
  <c r="J31" i="26"/>
  <c r="K31" i="26" s="1"/>
  <c r="H31" i="26"/>
  <c r="I31" i="26" s="1"/>
  <c r="G31" i="26"/>
  <c r="F31" i="26"/>
  <c r="E31" i="26"/>
  <c r="J30" i="26"/>
  <c r="K30" i="26" s="1"/>
  <c r="H30" i="26"/>
  <c r="I30" i="26" s="1"/>
  <c r="G30" i="26"/>
  <c r="F30" i="26"/>
  <c r="E30" i="26"/>
  <c r="J29" i="26"/>
  <c r="K29" i="26" s="1"/>
  <c r="H29" i="26"/>
  <c r="I29" i="26" s="1"/>
  <c r="G29" i="26"/>
  <c r="F29" i="26"/>
  <c r="E29" i="26"/>
  <c r="J28" i="26"/>
  <c r="K28" i="26" s="1"/>
  <c r="H28" i="26"/>
  <c r="I28" i="26" s="1"/>
  <c r="G28" i="26"/>
  <c r="F28" i="26"/>
  <c r="E28" i="26"/>
  <c r="J27" i="26"/>
  <c r="K27" i="26" s="1"/>
  <c r="H27" i="26"/>
  <c r="I27" i="26" s="1"/>
  <c r="G27" i="26"/>
  <c r="F27" i="26"/>
  <c r="E27" i="26"/>
  <c r="J26" i="26"/>
  <c r="K26" i="26" s="1"/>
  <c r="H26" i="26"/>
  <c r="I26" i="26" s="1"/>
  <c r="G26" i="26"/>
  <c r="F26" i="26"/>
  <c r="E26" i="26"/>
  <c r="J25" i="26"/>
  <c r="K25" i="26" s="1"/>
  <c r="H25" i="26"/>
  <c r="I25" i="26" s="1"/>
  <c r="G25" i="26"/>
  <c r="F25" i="26"/>
  <c r="E25" i="26"/>
  <c r="J24" i="26"/>
  <c r="K24" i="26" s="1"/>
  <c r="H24" i="26"/>
  <c r="I24" i="26" s="1"/>
  <c r="G24" i="26"/>
  <c r="F24" i="26"/>
  <c r="E24" i="26"/>
  <c r="J23" i="26"/>
  <c r="K23" i="26" s="1"/>
  <c r="H23" i="26"/>
  <c r="I23" i="26" s="1"/>
  <c r="G23" i="26"/>
  <c r="F23" i="26"/>
  <c r="E23" i="26"/>
  <c r="J22" i="26"/>
  <c r="K22" i="26" s="1"/>
  <c r="H22" i="26"/>
  <c r="I22" i="26" s="1"/>
  <c r="G22" i="26"/>
  <c r="F22" i="26"/>
  <c r="E22" i="26"/>
  <c r="J21" i="26"/>
  <c r="K21" i="26" s="1"/>
  <c r="H21" i="26"/>
  <c r="I21" i="26" s="1"/>
  <c r="G21" i="26"/>
  <c r="F21" i="26"/>
  <c r="E21" i="26"/>
  <c r="J20" i="26"/>
  <c r="K20" i="26" s="1"/>
  <c r="H20" i="26"/>
  <c r="I20" i="26" s="1"/>
  <c r="G20" i="26"/>
  <c r="F20" i="26"/>
  <c r="E20" i="26"/>
  <c r="J19" i="26"/>
  <c r="K19" i="26" s="1"/>
  <c r="H19" i="26"/>
  <c r="I19" i="26" s="1"/>
  <c r="G19" i="26"/>
  <c r="F19" i="26"/>
  <c r="E19" i="26"/>
  <c r="J18" i="26"/>
  <c r="K18" i="26" s="1"/>
  <c r="H18" i="26"/>
  <c r="I18" i="26" s="1"/>
  <c r="G18" i="26"/>
  <c r="F18" i="26"/>
  <c r="E18" i="26"/>
  <c r="J17" i="26"/>
  <c r="K17" i="26" s="1"/>
  <c r="H17" i="26"/>
  <c r="I17" i="26" s="1"/>
  <c r="G17" i="26"/>
  <c r="F17" i="26"/>
  <c r="E17" i="26"/>
  <c r="J16" i="26"/>
  <c r="K16" i="26" s="1"/>
  <c r="H16" i="26"/>
  <c r="I16" i="26" s="1"/>
  <c r="G16" i="26"/>
  <c r="F16" i="26"/>
  <c r="E16" i="26"/>
  <c r="J15" i="26"/>
  <c r="K15" i="26" s="1"/>
  <c r="H15" i="26"/>
  <c r="I15" i="26" s="1"/>
  <c r="G15" i="26"/>
  <c r="F15" i="26"/>
  <c r="E15" i="26"/>
  <c r="J14" i="26"/>
  <c r="K14" i="26" s="1"/>
  <c r="H14" i="26"/>
  <c r="I14" i="26" s="1"/>
  <c r="G14" i="26"/>
  <c r="F14" i="26"/>
  <c r="E14" i="26"/>
  <c r="J13" i="26"/>
  <c r="K13" i="26" s="1"/>
  <c r="H13" i="26"/>
  <c r="I13" i="26" s="1"/>
  <c r="G13" i="26"/>
  <c r="F13" i="26"/>
  <c r="E13" i="26"/>
  <c r="J70" i="25"/>
  <c r="K70" i="25" s="1"/>
  <c r="H70" i="25"/>
  <c r="I70" i="25" s="1"/>
  <c r="G70" i="25"/>
  <c r="F70" i="25"/>
  <c r="E70" i="25"/>
  <c r="J69" i="25"/>
  <c r="K69" i="25" s="1"/>
  <c r="H69" i="25"/>
  <c r="I69" i="25" s="1"/>
  <c r="G69" i="25"/>
  <c r="F69" i="25"/>
  <c r="E69" i="25"/>
  <c r="J68" i="25"/>
  <c r="K68" i="25" s="1"/>
  <c r="H68" i="25"/>
  <c r="I68" i="25" s="1"/>
  <c r="G68" i="25"/>
  <c r="F68" i="25"/>
  <c r="E68" i="25"/>
  <c r="J67" i="25"/>
  <c r="K67" i="25" s="1"/>
  <c r="H67" i="25"/>
  <c r="I67" i="25" s="1"/>
  <c r="G67" i="25"/>
  <c r="F67" i="25"/>
  <c r="E67" i="25"/>
  <c r="J66" i="25"/>
  <c r="K66" i="25" s="1"/>
  <c r="H66" i="25"/>
  <c r="I66" i="25" s="1"/>
  <c r="G66" i="25"/>
  <c r="F66" i="25"/>
  <c r="E66" i="25"/>
  <c r="J65" i="25"/>
  <c r="K65" i="25" s="1"/>
  <c r="H65" i="25"/>
  <c r="I65" i="25" s="1"/>
  <c r="G65" i="25"/>
  <c r="F65" i="25"/>
  <c r="E65" i="25"/>
  <c r="J64" i="25"/>
  <c r="K64" i="25" s="1"/>
  <c r="H64" i="25"/>
  <c r="I64" i="25" s="1"/>
  <c r="G64" i="25"/>
  <c r="F64" i="25"/>
  <c r="E64" i="25"/>
  <c r="J63" i="25"/>
  <c r="K63" i="25" s="1"/>
  <c r="H63" i="25"/>
  <c r="I63" i="25" s="1"/>
  <c r="G63" i="25"/>
  <c r="F63" i="25"/>
  <c r="E63" i="25"/>
  <c r="J62" i="25"/>
  <c r="K62" i="25" s="1"/>
  <c r="H62" i="25"/>
  <c r="I62" i="25" s="1"/>
  <c r="G62" i="25"/>
  <c r="F62" i="25"/>
  <c r="E62" i="25"/>
  <c r="J61" i="25"/>
  <c r="K61" i="25" s="1"/>
  <c r="H61" i="25"/>
  <c r="I61" i="25" s="1"/>
  <c r="G61" i="25"/>
  <c r="F61" i="25"/>
  <c r="E61" i="25"/>
  <c r="J60" i="25"/>
  <c r="K60" i="25" s="1"/>
  <c r="H60" i="25"/>
  <c r="I60" i="25" s="1"/>
  <c r="G60" i="25"/>
  <c r="F60" i="25"/>
  <c r="E60" i="25"/>
  <c r="J59" i="25"/>
  <c r="K59" i="25" s="1"/>
  <c r="H59" i="25"/>
  <c r="I59" i="25" s="1"/>
  <c r="G59" i="25"/>
  <c r="F59" i="25"/>
  <c r="E59" i="25"/>
  <c r="J58" i="25"/>
  <c r="K58" i="25" s="1"/>
  <c r="H58" i="25"/>
  <c r="I58" i="25" s="1"/>
  <c r="G58" i="25"/>
  <c r="F58" i="25"/>
  <c r="E58" i="25"/>
  <c r="J57" i="25"/>
  <c r="K57" i="25" s="1"/>
  <c r="H57" i="25"/>
  <c r="I57" i="25" s="1"/>
  <c r="G57" i="25"/>
  <c r="F57" i="25"/>
  <c r="E57" i="25"/>
  <c r="J56" i="25"/>
  <c r="K56" i="25" s="1"/>
  <c r="H56" i="25"/>
  <c r="I56" i="25" s="1"/>
  <c r="G56" i="25"/>
  <c r="F56" i="25"/>
  <c r="E56" i="25"/>
  <c r="J55" i="25"/>
  <c r="K55" i="25" s="1"/>
  <c r="H55" i="25"/>
  <c r="I55" i="25" s="1"/>
  <c r="G55" i="25"/>
  <c r="F55" i="25"/>
  <c r="E55" i="25"/>
  <c r="J54" i="25"/>
  <c r="K54" i="25" s="1"/>
  <c r="H54" i="25"/>
  <c r="I54" i="25" s="1"/>
  <c r="G54" i="25"/>
  <c r="F54" i="25"/>
  <c r="E54" i="25"/>
  <c r="J53" i="25"/>
  <c r="K53" i="25" s="1"/>
  <c r="H53" i="25"/>
  <c r="I53" i="25" s="1"/>
  <c r="G53" i="25"/>
  <c r="F53" i="25"/>
  <c r="E53" i="25"/>
  <c r="J52" i="25"/>
  <c r="K52" i="25" s="1"/>
  <c r="H52" i="25"/>
  <c r="I52" i="25" s="1"/>
  <c r="G52" i="25"/>
  <c r="F52" i="25"/>
  <c r="E52" i="25"/>
  <c r="J51" i="25"/>
  <c r="K51" i="25" s="1"/>
  <c r="H51" i="25"/>
  <c r="I51" i="25" s="1"/>
  <c r="G51" i="25"/>
  <c r="F51" i="25"/>
  <c r="E51" i="25"/>
  <c r="J50" i="25"/>
  <c r="K50" i="25" s="1"/>
  <c r="H50" i="25"/>
  <c r="I50" i="25" s="1"/>
  <c r="G50" i="25"/>
  <c r="F50" i="25"/>
  <c r="E50" i="25"/>
  <c r="J49" i="25"/>
  <c r="K49" i="25" s="1"/>
  <c r="H49" i="25"/>
  <c r="I49" i="25" s="1"/>
  <c r="G49" i="25"/>
  <c r="F49" i="25"/>
  <c r="E49" i="25"/>
  <c r="J48" i="25"/>
  <c r="K48" i="25" s="1"/>
  <c r="H48" i="25"/>
  <c r="I48" i="25" s="1"/>
  <c r="G48" i="25"/>
  <c r="F48" i="25"/>
  <c r="E48" i="25"/>
  <c r="J47" i="25"/>
  <c r="K47" i="25" s="1"/>
  <c r="H47" i="25"/>
  <c r="I47" i="25" s="1"/>
  <c r="G47" i="25"/>
  <c r="F47" i="25"/>
  <c r="E47" i="25"/>
  <c r="J46" i="25"/>
  <c r="K46" i="25" s="1"/>
  <c r="H46" i="25"/>
  <c r="I46" i="25" s="1"/>
  <c r="G46" i="25"/>
  <c r="F46" i="25"/>
  <c r="E46" i="25"/>
  <c r="J45" i="25"/>
  <c r="K45" i="25" s="1"/>
  <c r="H45" i="25"/>
  <c r="I45" i="25" s="1"/>
  <c r="G45" i="25"/>
  <c r="F45" i="25"/>
  <c r="E45" i="25"/>
  <c r="J44" i="25"/>
  <c r="K44" i="25" s="1"/>
  <c r="H44" i="25"/>
  <c r="I44" i="25" s="1"/>
  <c r="G44" i="25"/>
  <c r="F44" i="25"/>
  <c r="E44" i="25"/>
  <c r="J43" i="25"/>
  <c r="K43" i="25" s="1"/>
  <c r="H43" i="25"/>
  <c r="I43" i="25" s="1"/>
  <c r="G43" i="25"/>
  <c r="F43" i="25"/>
  <c r="E43" i="25"/>
  <c r="J42" i="25"/>
  <c r="K42" i="25" s="1"/>
  <c r="H42" i="25"/>
  <c r="I42" i="25" s="1"/>
  <c r="G42" i="25"/>
  <c r="F42" i="25"/>
  <c r="E42" i="25"/>
  <c r="J41" i="25"/>
  <c r="K41" i="25" s="1"/>
  <c r="H41" i="25"/>
  <c r="I41" i="25" s="1"/>
  <c r="G41" i="25"/>
  <c r="F41" i="25"/>
  <c r="E41" i="25"/>
  <c r="J40" i="25"/>
  <c r="K40" i="25" s="1"/>
  <c r="H40" i="25"/>
  <c r="I40" i="25" s="1"/>
  <c r="G40" i="25"/>
  <c r="F40" i="25"/>
  <c r="E40" i="25"/>
  <c r="J39" i="25"/>
  <c r="K39" i="25" s="1"/>
  <c r="H39" i="25"/>
  <c r="I39" i="25" s="1"/>
  <c r="G39" i="25"/>
  <c r="F39" i="25"/>
  <c r="E39" i="25"/>
  <c r="J38" i="25"/>
  <c r="K38" i="25" s="1"/>
  <c r="H38" i="25"/>
  <c r="I38" i="25" s="1"/>
  <c r="G38" i="25"/>
  <c r="F38" i="25"/>
  <c r="E38" i="25"/>
  <c r="J37" i="25"/>
  <c r="K37" i="25" s="1"/>
  <c r="H37" i="25"/>
  <c r="I37" i="25" s="1"/>
  <c r="G37" i="25"/>
  <c r="F37" i="25"/>
  <c r="E37" i="25"/>
  <c r="J36" i="25"/>
  <c r="K36" i="25" s="1"/>
  <c r="H36" i="25"/>
  <c r="I36" i="25" s="1"/>
  <c r="G36" i="25"/>
  <c r="F36" i="25"/>
  <c r="E36" i="25"/>
  <c r="J35" i="25"/>
  <c r="K35" i="25" s="1"/>
  <c r="H35" i="25"/>
  <c r="I35" i="25" s="1"/>
  <c r="G35" i="25"/>
  <c r="F35" i="25"/>
  <c r="E35" i="25"/>
  <c r="J34" i="25"/>
  <c r="K34" i="25" s="1"/>
  <c r="H34" i="25"/>
  <c r="I34" i="25" s="1"/>
  <c r="G34" i="25"/>
  <c r="F34" i="25"/>
  <c r="E34" i="25"/>
  <c r="J33" i="25"/>
  <c r="K33" i="25" s="1"/>
  <c r="H33" i="25"/>
  <c r="I33" i="25" s="1"/>
  <c r="G33" i="25"/>
  <c r="F33" i="25"/>
  <c r="E33" i="25"/>
  <c r="J32" i="25"/>
  <c r="K32" i="25" s="1"/>
  <c r="H32" i="25"/>
  <c r="I32" i="25" s="1"/>
  <c r="G32" i="25"/>
  <c r="F32" i="25"/>
  <c r="E32" i="25"/>
  <c r="J31" i="25"/>
  <c r="K31" i="25" s="1"/>
  <c r="H31" i="25"/>
  <c r="I31" i="25" s="1"/>
  <c r="G31" i="25"/>
  <c r="F31" i="25"/>
  <c r="E31" i="25"/>
  <c r="J30" i="25"/>
  <c r="K30" i="25" s="1"/>
  <c r="H30" i="25"/>
  <c r="I30" i="25" s="1"/>
  <c r="G30" i="25"/>
  <c r="F30" i="25"/>
  <c r="E30" i="25"/>
  <c r="J29" i="25"/>
  <c r="K29" i="25" s="1"/>
  <c r="H29" i="25"/>
  <c r="I29" i="25" s="1"/>
  <c r="G29" i="25"/>
  <c r="F29" i="25"/>
  <c r="E29" i="25"/>
  <c r="J28" i="25"/>
  <c r="K28" i="25" s="1"/>
  <c r="H28" i="25"/>
  <c r="I28" i="25" s="1"/>
  <c r="G28" i="25"/>
  <c r="F28" i="25"/>
  <c r="E28" i="25"/>
  <c r="J27" i="25"/>
  <c r="K27" i="25" s="1"/>
  <c r="H27" i="25"/>
  <c r="I27" i="25" s="1"/>
  <c r="G27" i="25"/>
  <c r="F27" i="25"/>
  <c r="E27" i="25"/>
  <c r="J26" i="25"/>
  <c r="K26" i="25" s="1"/>
  <c r="H26" i="25"/>
  <c r="I26" i="25" s="1"/>
  <c r="G26" i="25"/>
  <c r="F26" i="25"/>
  <c r="E26" i="25"/>
  <c r="J25" i="25"/>
  <c r="K25" i="25" s="1"/>
  <c r="H25" i="25"/>
  <c r="I25" i="25" s="1"/>
  <c r="G25" i="25"/>
  <c r="F25" i="25"/>
  <c r="E25" i="25"/>
  <c r="J24" i="25"/>
  <c r="K24" i="25" s="1"/>
  <c r="H24" i="25"/>
  <c r="I24" i="25" s="1"/>
  <c r="G24" i="25"/>
  <c r="F24" i="25"/>
  <c r="E24" i="25"/>
  <c r="J23" i="25"/>
  <c r="K23" i="25" s="1"/>
  <c r="H23" i="25"/>
  <c r="I23" i="25" s="1"/>
  <c r="G23" i="25"/>
  <c r="F23" i="25"/>
  <c r="E23" i="25"/>
  <c r="J22" i="25"/>
  <c r="K22" i="25" s="1"/>
  <c r="H22" i="25"/>
  <c r="I22" i="25" s="1"/>
  <c r="G22" i="25"/>
  <c r="F22" i="25"/>
  <c r="E22" i="25"/>
  <c r="J21" i="25"/>
  <c r="K21" i="25" s="1"/>
  <c r="H21" i="25"/>
  <c r="I21" i="25" s="1"/>
  <c r="G21" i="25"/>
  <c r="F21" i="25"/>
  <c r="E21" i="25"/>
  <c r="J20" i="25"/>
  <c r="K20" i="25" s="1"/>
  <c r="H20" i="25"/>
  <c r="I20" i="25" s="1"/>
  <c r="G20" i="25"/>
  <c r="F20" i="25"/>
  <c r="E20" i="25"/>
  <c r="J19" i="25"/>
  <c r="K19" i="25" s="1"/>
  <c r="H19" i="25"/>
  <c r="I19" i="25" s="1"/>
  <c r="G19" i="25"/>
  <c r="F19" i="25"/>
  <c r="E19" i="25"/>
  <c r="J18" i="25"/>
  <c r="K18" i="25" s="1"/>
  <c r="H18" i="25"/>
  <c r="I18" i="25" s="1"/>
  <c r="G18" i="25"/>
  <c r="F18" i="25"/>
  <c r="E18" i="25"/>
  <c r="J17" i="25"/>
  <c r="K17" i="25" s="1"/>
  <c r="H17" i="25"/>
  <c r="I17" i="25" s="1"/>
  <c r="G17" i="25"/>
  <c r="F17" i="25"/>
  <c r="E17" i="25"/>
  <c r="J16" i="25"/>
  <c r="K16" i="25" s="1"/>
  <c r="H16" i="25"/>
  <c r="I16" i="25" s="1"/>
  <c r="G16" i="25"/>
  <c r="F16" i="25"/>
  <c r="E16" i="25"/>
  <c r="J15" i="25"/>
  <c r="K15" i="25" s="1"/>
  <c r="H15" i="25"/>
  <c r="I15" i="25" s="1"/>
  <c r="G15" i="25"/>
  <c r="F15" i="25"/>
  <c r="E15" i="25"/>
  <c r="J14" i="25"/>
  <c r="K14" i="25" s="1"/>
  <c r="H14" i="25"/>
  <c r="I14" i="25" s="1"/>
  <c r="G14" i="25"/>
  <c r="F14" i="25"/>
  <c r="E14" i="25"/>
  <c r="J13" i="25"/>
  <c r="K13" i="25" s="1"/>
  <c r="H13" i="25"/>
  <c r="I13" i="25" s="1"/>
  <c r="G13" i="25"/>
  <c r="F13" i="25"/>
  <c r="E13" i="25"/>
  <c r="J69" i="24"/>
  <c r="K69" i="24" s="1"/>
  <c r="H69" i="24"/>
  <c r="I69" i="24" s="1"/>
  <c r="G69" i="24"/>
  <c r="F69" i="24"/>
  <c r="E69" i="24"/>
  <c r="J68" i="24"/>
  <c r="K68" i="24" s="1"/>
  <c r="H68" i="24"/>
  <c r="I68" i="24" s="1"/>
  <c r="G68" i="24"/>
  <c r="F68" i="24"/>
  <c r="E68" i="24"/>
  <c r="J67" i="24"/>
  <c r="K67" i="24" s="1"/>
  <c r="H67" i="24"/>
  <c r="I67" i="24" s="1"/>
  <c r="G67" i="24"/>
  <c r="F67" i="24"/>
  <c r="E67" i="24"/>
  <c r="J66" i="24"/>
  <c r="K66" i="24" s="1"/>
  <c r="H66" i="24"/>
  <c r="I66" i="24" s="1"/>
  <c r="G66" i="24"/>
  <c r="F66" i="24"/>
  <c r="E66" i="24"/>
  <c r="J65" i="24"/>
  <c r="K65" i="24" s="1"/>
  <c r="H65" i="24"/>
  <c r="I65" i="24" s="1"/>
  <c r="G65" i="24"/>
  <c r="F65" i="24"/>
  <c r="E65" i="24"/>
  <c r="J64" i="24"/>
  <c r="K64" i="24" s="1"/>
  <c r="H64" i="24"/>
  <c r="I64" i="24" s="1"/>
  <c r="G64" i="24"/>
  <c r="F64" i="24"/>
  <c r="E64" i="24"/>
  <c r="J63" i="24"/>
  <c r="K63" i="24" s="1"/>
  <c r="H63" i="24"/>
  <c r="I63" i="24" s="1"/>
  <c r="G63" i="24"/>
  <c r="F63" i="24"/>
  <c r="E63" i="24"/>
  <c r="J62" i="24"/>
  <c r="K62" i="24" s="1"/>
  <c r="H62" i="24"/>
  <c r="I62" i="24" s="1"/>
  <c r="G62" i="24"/>
  <c r="F62" i="24"/>
  <c r="E62" i="24"/>
  <c r="J61" i="24"/>
  <c r="K61" i="24" s="1"/>
  <c r="H61" i="24"/>
  <c r="I61" i="24" s="1"/>
  <c r="G61" i="24"/>
  <c r="F61" i="24"/>
  <c r="E61" i="24"/>
  <c r="J60" i="24"/>
  <c r="K60" i="24" s="1"/>
  <c r="H60" i="24"/>
  <c r="I60" i="24" s="1"/>
  <c r="G60" i="24"/>
  <c r="F60" i="24"/>
  <c r="E60" i="24"/>
  <c r="J59" i="24"/>
  <c r="K59" i="24" s="1"/>
  <c r="H59" i="24"/>
  <c r="I59" i="24" s="1"/>
  <c r="G59" i="24"/>
  <c r="F59" i="24"/>
  <c r="E59" i="24"/>
  <c r="J58" i="24"/>
  <c r="K58" i="24" s="1"/>
  <c r="H58" i="24"/>
  <c r="I58" i="24" s="1"/>
  <c r="G58" i="24"/>
  <c r="F58" i="24"/>
  <c r="E58" i="24"/>
  <c r="J57" i="24"/>
  <c r="K57" i="24" s="1"/>
  <c r="H57" i="24"/>
  <c r="I57" i="24" s="1"/>
  <c r="G57" i="24"/>
  <c r="F57" i="24"/>
  <c r="E57" i="24"/>
  <c r="J56" i="24"/>
  <c r="K56" i="24" s="1"/>
  <c r="H56" i="24"/>
  <c r="I56" i="24" s="1"/>
  <c r="G56" i="24"/>
  <c r="F56" i="24"/>
  <c r="E56" i="24"/>
  <c r="J55" i="24"/>
  <c r="K55" i="24" s="1"/>
  <c r="H55" i="24"/>
  <c r="I55" i="24" s="1"/>
  <c r="G55" i="24"/>
  <c r="F55" i="24"/>
  <c r="E55" i="24"/>
  <c r="J54" i="24"/>
  <c r="K54" i="24" s="1"/>
  <c r="H54" i="24"/>
  <c r="I54" i="24" s="1"/>
  <c r="G54" i="24"/>
  <c r="F54" i="24"/>
  <c r="E54" i="24"/>
  <c r="J53" i="24"/>
  <c r="K53" i="24" s="1"/>
  <c r="H53" i="24"/>
  <c r="I53" i="24" s="1"/>
  <c r="G53" i="24"/>
  <c r="F53" i="24"/>
  <c r="E53" i="24"/>
  <c r="J52" i="24"/>
  <c r="K52" i="24" s="1"/>
  <c r="H52" i="24"/>
  <c r="I52" i="24" s="1"/>
  <c r="G52" i="24"/>
  <c r="F52" i="24"/>
  <c r="E52" i="24"/>
  <c r="J51" i="24"/>
  <c r="K51" i="24" s="1"/>
  <c r="H51" i="24"/>
  <c r="I51" i="24" s="1"/>
  <c r="G51" i="24"/>
  <c r="F51" i="24"/>
  <c r="E51" i="24"/>
  <c r="J50" i="24"/>
  <c r="K50" i="24" s="1"/>
  <c r="H50" i="24"/>
  <c r="I50" i="24" s="1"/>
  <c r="G50" i="24"/>
  <c r="F50" i="24"/>
  <c r="E50" i="24"/>
  <c r="J49" i="24"/>
  <c r="K49" i="24" s="1"/>
  <c r="H49" i="24"/>
  <c r="I49" i="24" s="1"/>
  <c r="G49" i="24"/>
  <c r="F49" i="24"/>
  <c r="E49" i="24"/>
  <c r="J48" i="24"/>
  <c r="K48" i="24" s="1"/>
  <c r="H48" i="24"/>
  <c r="I48" i="24" s="1"/>
  <c r="G48" i="24"/>
  <c r="F48" i="24"/>
  <c r="E48" i="24"/>
  <c r="J47" i="24"/>
  <c r="K47" i="24" s="1"/>
  <c r="H47" i="24"/>
  <c r="I47" i="24" s="1"/>
  <c r="G47" i="24"/>
  <c r="F47" i="24"/>
  <c r="E47" i="24"/>
  <c r="J46" i="24"/>
  <c r="K46" i="24" s="1"/>
  <c r="H46" i="24"/>
  <c r="I46" i="24" s="1"/>
  <c r="G46" i="24"/>
  <c r="F46" i="24"/>
  <c r="E46" i="24"/>
  <c r="J45" i="24"/>
  <c r="K45" i="24" s="1"/>
  <c r="H45" i="24"/>
  <c r="I45" i="24" s="1"/>
  <c r="G45" i="24"/>
  <c r="F45" i="24"/>
  <c r="E45" i="24"/>
  <c r="J44" i="24"/>
  <c r="K44" i="24" s="1"/>
  <c r="H44" i="24"/>
  <c r="I44" i="24" s="1"/>
  <c r="G44" i="24"/>
  <c r="F44" i="24"/>
  <c r="E44" i="24"/>
  <c r="J43" i="24"/>
  <c r="K43" i="24" s="1"/>
  <c r="H43" i="24"/>
  <c r="I43" i="24" s="1"/>
  <c r="G43" i="24"/>
  <c r="F43" i="24"/>
  <c r="E43" i="24"/>
  <c r="J42" i="24"/>
  <c r="K42" i="24" s="1"/>
  <c r="H42" i="24"/>
  <c r="I42" i="24" s="1"/>
  <c r="G42" i="24"/>
  <c r="F42" i="24"/>
  <c r="E42" i="24"/>
  <c r="J41" i="24"/>
  <c r="K41" i="24" s="1"/>
  <c r="H41" i="24"/>
  <c r="I41" i="24" s="1"/>
  <c r="G41" i="24"/>
  <c r="F41" i="24"/>
  <c r="E41" i="24"/>
  <c r="J40" i="24"/>
  <c r="K40" i="24" s="1"/>
  <c r="H40" i="24"/>
  <c r="I40" i="24" s="1"/>
  <c r="G40" i="24"/>
  <c r="F40" i="24"/>
  <c r="E40" i="24"/>
  <c r="J39" i="24"/>
  <c r="K39" i="24" s="1"/>
  <c r="H39" i="24"/>
  <c r="I39" i="24" s="1"/>
  <c r="G39" i="24"/>
  <c r="F39" i="24"/>
  <c r="E39" i="24"/>
  <c r="J38" i="24"/>
  <c r="K38" i="24" s="1"/>
  <c r="H38" i="24"/>
  <c r="I38" i="24" s="1"/>
  <c r="G38" i="24"/>
  <c r="F38" i="24"/>
  <c r="E38" i="24"/>
  <c r="J37" i="24"/>
  <c r="K37" i="24" s="1"/>
  <c r="H37" i="24"/>
  <c r="I37" i="24" s="1"/>
  <c r="G37" i="24"/>
  <c r="F37" i="24"/>
  <c r="E37" i="24"/>
  <c r="J36" i="24"/>
  <c r="K36" i="24" s="1"/>
  <c r="H36" i="24"/>
  <c r="I36" i="24" s="1"/>
  <c r="G36" i="24"/>
  <c r="F36" i="24"/>
  <c r="E36" i="24"/>
  <c r="J35" i="24"/>
  <c r="K35" i="24" s="1"/>
  <c r="H35" i="24"/>
  <c r="I35" i="24" s="1"/>
  <c r="G35" i="24"/>
  <c r="F35" i="24"/>
  <c r="E35" i="24"/>
  <c r="J34" i="24"/>
  <c r="K34" i="24" s="1"/>
  <c r="H34" i="24"/>
  <c r="I34" i="24" s="1"/>
  <c r="G34" i="24"/>
  <c r="F34" i="24"/>
  <c r="E34" i="24"/>
  <c r="J33" i="24"/>
  <c r="K33" i="24" s="1"/>
  <c r="H33" i="24"/>
  <c r="I33" i="24" s="1"/>
  <c r="G33" i="24"/>
  <c r="F33" i="24"/>
  <c r="E33" i="24"/>
  <c r="J32" i="24"/>
  <c r="K32" i="24" s="1"/>
  <c r="H32" i="24"/>
  <c r="I32" i="24" s="1"/>
  <c r="G32" i="24"/>
  <c r="F32" i="24"/>
  <c r="E32" i="24"/>
  <c r="J31" i="24"/>
  <c r="K31" i="24" s="1"/>
  <c r="H31" i="24"/>
  <c r="I31" i="24" s="1"/>
  <c r="G31" i="24"/>
  <c r="F31" i="24"/>
  <c r="E31" i="24"/>
  <c r="J30" i="24"/>
  <c r="K30" i="24" s="1"/>
  <c r="H30" i="24"/>
  <c r="I30" i="24" s="1"/>
  <c r="G30" i="24"/>
  <c r="F30" i="24"/>
  <c r="E30" i="24"/>
  <c r="J29" i="24"/>
  <c r="K29" i="24" s="1"/>
  <c r="H29" i="24"/>
  <c r="I29" i="24" s="1"/>
  <c r="G29" i="24"/>
  <c r="F29" i="24"/>
  <c r="E29" i="24"/>
  <c r="J28" i="24"/>
  <c r="K28" i="24" s="1"/>
  <c r="H28" i="24"/>
  <c r="I28" i="24" s="1"/>
  <c r="G28" i="24"/>
  <c r="F28" i="24"/>
  <c r="E28" i="24"/>
  <c r="J27" i="24"/>
  <c r="K27" i="24" s="1"/>
  <c r="H27" i="24"/>
  <c r="I27" i="24" s="1"/>
  <c r="G27" i="24"/>
  <c r="F27" i="24"/>
  <c r="E27" i="24"/>
  <c r="J26" i="24"/>
  <c r="K26" i="24" s="1"/>
  <c r="H26" i="24"/>
  <c r="I26" i="24" s="1"/>
  <c r="G26" i="24"/>
  <c r="F26" i="24"/>
  <c r="E26" i="24"/>
  <c r="J25" i="24"/>
  <c r="K25" i="24" s="1"/>
  <c r="H25" i="24"/>
  <c r="I25" i="24" s="1"/>
  <c r="G25" i="24"/>
  <c r="F25" i="24"/>
  <c r="E25" i="24"/>
  <c r="J24" i="24"/>
  <c r="K24" i="24" s="1"/>
  <c r="H24" i="24"/>
  <c r="I24" i="24" s="1"/>
  <c r="G24" i="24"/>
  <c r="F24" i="24"/>
  <c r="E24" i="24"/>
  <c r="J23" i="24"/>
  <c r="K23" i="24" s="1"/>
  <c r="H23" i="24"/>
  <c r="I23" i="24" s="1"/>
  <c r="G23" i="24"/>
  <c r="F23" i="24"/>
  <c r="E23" i="24"/>
  <c r="J22" i="24"/>
  <c r="K22" i="24" s="1"/>
  <c r="H22" i="24"/>
  <c r="I22" i="24" s="1"/>
  <c r="G22" i="24"/>
  <c r="F22" i="24"/>
  <c r="E22" i="24"/>
  <c r="J21" i="24"/>
  <c r="K21" i="24" s="1"/>
  <c r="H21" i="24"/>
  <c r="I21" i="24" s="1"/>
  <c r="G21" i="24"/>
  <c r="F21" i="24"/>
  <c r="E21" i="24"/>
  <c r="J20" i="24"/>
  <c r="K20" i="24" s="1"/>
  <c r="H20" i="24"/>
  <c r="I20" i="24" s="1"/>
  <c r="G20" i="24"/>
  <c r="F20" i="24"/>
  <c r="E20" i="24"/>
  <c r="J19" i="24"/>
  <c r="K19" i="24" s="1"/>
  <c r="H19" i="24"/>
  <c r="I19" i="24" s="1"/>
  <c r="G19" i="24"/>
  <c r="F19" i="24"/>
  <c r="E19" i="24"/>
  <c r="J18" i="24"/>
  <c r="K18" i="24" s="1"/>
  <c r="H18" i="24"/>
  <c r="I18" i="24" s="1"/>
  <c r="G18" i="24"/>
  <c r="F18" i="24"/>
  <c r="E18" i="24"/>
  <c r="J17" i="24"/>
  <c r="K17" i="24" s="1"/>
  <c r="H17" i="24"/>
  <c r="I17" i="24" s="1"/>
  <c r="G17" i="24"/>
  <c r="F17" i="24"/>
  <c r="E17" i="24"/>
  <c r="J16" i="24"/>
  <c r="K16" i="24" s="1"/>
  <c r="H16" i="24"/>
  <c r="I16" i="24" s="1"/>
  <c r="G16" i="24"/>
  <c r="F16" i="24"/>
  <c r="E16" i="24"/>
  <c r="J15" i="24"/>
  <c r="K15" i="24" s="1"/>
  <c r="H15" i="24"/>
  <c r="I15" i="24" s="1"/>
  <c r="G15" i="24"/>
  <c r="F15" i="24"/>
  <c r="E15" i="24"/>
  <c r="J14" i="24"/>
  <c r="K14" i="24" s="1"/>
  <c r="H14" i="24"/>
  <c r="I14" i="24" s="1"/>
  <c r="G14" i="24"/>
  <c r="F14" i="24"/>
  <c r="E14" i="24"/>
  <c r="J13" i="24"/>
  <c r="K13" i="24" s="1"/>
  <c r="H13" i="24"/>
  <c r="I13" i="24" s="1"/>
  <c r="G13" i="24"/>
  <c r="F13" i="24"/>
  <c r="E13" i="24"/>
  <c r="C26" i="16"/>
  <c r="C24" i="16"/>
  <c r="C34" i="16"/>
  <c r="C17" i="16"/>
  <c r="C12" i="16"/>
  <c r="C11" i="16"/>
  <c r="J50" i="35"/>
  <c r="K50" i="35" s="1"/>
  <c r="H50" i="35"/>
  <c r="I50" i="35" s="1"/>
  <c r="G50" i="35"/>
  <c r="F50" i="35"/>
  <c r="E50" i="35"/>
  <c r="J49" i="35"/>
  <c r="K49" i="35" s="1"/>
  <c r="H49" i="35"/>
  <c r="I49" i="35" s="1"/>
  <c r="G49" i="35"/>
  <c r="F49" i="35"/>
  <c r="E49" i="35"/>
  <c r="J48" i="35"/>
  <c r="K48" i="35" s="1"/>
  <c r="H48" i="35"/>
  <c r="I48" i="35" s="1"/>
  <c r="G48" i="35"/>
  <c r="F48" i="35"/>
  <c r="E48" i="35"/>
  <c r="J47" i="35"/>
  <c r="K47" i="35" s="1"/>
  <c r="H47" i="35"/>
  <c r="I47" i="35" s="1"/>
  <c r="G47" i="35"/>
  <c r="F47" i="35"/>
  <c r="E47" i="35"/>
  <c r="J46" i="35"/>
  <c r="K46" i="35" s="1"/>
  <c r="H46" i="35"/>
  <c r="I46" i="35" s="1"/>
  <c r="G46" i="35"/>
  <c r="F46" i="35"/>
  <c r="E46" i="35"/>
  <c r="J45" i="35"/>
  <c r="K45" i="35" s="1"/>
  <c r="H45" i="35"/>
  <c r="I45" i="35" s="1"/>
  <c r="G45" i="35"/>
  <c r="F45" i="35"/>
  <c r="E45" i="35"/>
  <c r="J44" i="35"/>
  <c r="K44" i="35" s="1"/>
  <c r="H44" i="35"/>
  <c r="I44" i="35" s="1"/>
  <c r="G44" i="35"/>
  <c r="F44" i="35"/>
  <c r="E44" i="35"/>
  <c r="J43" i="35"/>
  <c r="K43" i="35" s="1"/>
  <c r="H43" i="35"/>
  <c r="I43" i="35" s="1"/>
  <c r="G43" i="35"/>
  <c r="F43" i="35"/>
  <c r="E43" i="35"/>
  <c r="J42" i="35"/>
  <c r="K42" i="35" s="1"/>
  <c r="H42" i="35"/>
  <c r="I42" i="35" s="1"/>
  <c r="G42" i="35"/>
  <c r="F42" i="35"/>
  <c r="E42" i="35"/>
  <c r="J41" i="35"/>
  <c r="K41" i="35" s="1"/>
  <c r="H41" i="35"/>
  <c r="I41" i="35" s="1"/>
  <c r="G41" i="35"/>
  <c r="F41" i="35"/>
  <c r="E41" i="35"/>
  <c r="J40" i="35"/>
  <c r="K40" i="35" s="1"/>
  <c r="H40" i="35"/>
  <c r="I40" i="35" s="1"/>
  <c r="G40" i="35"/>
  <c r="F40" i="35"/>
  <c r="E40" i="35"/>
  <c r="J39" i="35"/>
  <c r="K39" i="35" s="1"/>
  <c r="H39" i="35"/>
  <c r="I39" i="35" s="1"/>
  <c r="G39" i="35"/>
  <c r="F39" i="35"/>
  <c r="E39" i="35"/>
  <c r="J38" i="35"/>
  <c r="K38" i="35" s="1"/>
  <c r="H38" i="35"/>
  <c r="I38" i="35" s="1"/>
  <c r="G38" i="35"/>
  <c r="F38" i="35"/>
  <c r="E38" i="35"/>
  <c r="J37" i="35"/>
  <c r="K37" i="35" s="1"/>
  <c r="H37" i="35"/>
  <c r="I37" i="35" s="1"/>
  <c r="G37" i="35"/>
  <c r="F37" i="35"/>
  <c r="E37" i="35"/>
  <c r="J36" i="35"/>
  <c r="K36" i="35" s="1"/>
  <c r="H36" i="35"/>
  <c r="I36" i="35" s="1"/>
  <c r="G36" i="35"/>
  <c r="F36" i="35"/>
  <c r="E36" i="35"/>
  <c r="J35" i="35"/>
  <c r="K35" i="35" s="1"/>
  <c r="H35" i="35"/>
  <c r="I35" i="35" s="1"/>
  <c r="G35" i="35"/>
  <c r="F35" i="35"/>
  <c r="E35" i="35"/>
  <c r="J34" i="35"/>
  <c r="K34" i="35" s="1"/>
  <c r="H34" i="35"/>
  <c r="I34" i="35" s="1"/>
  <c r="G34" i="35"/>
  <c r="F34" i="35"/>
  <c r="E34" i="35"/>
  <c r="J33" i="35"/>
  <c r="K33" i="35" s="1"/>
  <c r="H33" i="35"/>
  <c r="I33" i="35" s="1"/>
  <c r="G33" i="35"/>
  <c r="F33" i="35"/>
  <c r="E33" i="35"/>
  <c r="J32" i="35"/>
  <c r="K32" i="35" s="1"/>
  <c r="H32" i="35"/>
  <c r="I32" i="35" s="1"/>
  <c r="G32" i="35"/>
  <c r="F32" i="35"/>
  <c r="E32" i="35"/>
  <c r="J31" i="35"/>
  <c r="K31" i="35" s="1"/>
  <c r="H31" i="35"/>
  <c r="I31" i="35" s="1"/>
  <c r="G31" i="35"/>
  <c r="F31" i="35"/>
  <c r="E31" i="35"/>
  <c r="J30" i="35"/>
  <c r="K30" i="35" s="1"/>
  <c r="H30" i="35"/>
  <c r="I30" i="35" s="1"/>
  <c r="G30" i="35"/>
  <c r="F30" i="35"/>
  <c r="E30" i="35"/>
  <c r="J29" i="35"/>
  <c r="K29" i="35" s="1"/>
  <c r="H29" i="35"/>
  <c r="I29" i="35" s="1"/>
  <c r="G29" i="35"/>
  <c r="F29" i="35"/>
  <c r="E29" i="35"/>
  <c r="J28" i="35"/>
  <c r="K28" i="35" s="1"/>
  <c r="H28" i="35"/>
  <c r="I28" i="35" s="1"/>
  <c r="G28" i="35"/>
  <c r="F28" i="35"/>
  <c r="E28" i="35"/>
  <c r="J27" i="35"/>
  <c r="K27" i="35" s="1"/>
  <c r="H27" i="35"/>
  <c r="I27" i="35" s="1"/>
  <c r="G27" i="35"/>
  <c r="F27" i="35"/>
  <c r="E27" i="35"/>
  <c r="J26" i="35"/>
  <c r="K26" i="35" s="1"/>
  <c r="H26" i="35"/>
  <c r="I26" i="35" s="1"/>
  <c r="G26" i="35"/>
  <c r="F26" i="35"/>
  <c r="E26" i="35"/>
  <c r="J25" i="35"/>
  <c r="K25" i="35" s="1"/>
  <c r="H25" i="35"/>
  <c r="I25" i="35" s="1"/>
  <c r="G25" i="35"/>
  <c r="F25" i="35"/>
  <c r="E25" i="35"/>
  <c r="J24" i="35"/>
  <c r="K24" i="35" s="1"/>
  <c r="H24" i="35"/>
  <c r="I24" i="35" s="1"/>
  <c r="G24" i="35"/>
  <c r="F24" i="35"/>
  <c r="E24" i="35"/>
  <c r="J23" i="35"/>
  <c r="K23" i="35" s="1"/>
  <c r="H23" i="35"/>
  <c r="I23" i="35" s="1"/>
  <c r="G23" i="35"/>
  <c r="F23" i="35"/>
  <c r="E23" i="35"/>
  <c r="J22" i="35"/>
  <c r="K22" i="35" s="1"/>
  <c r="H22" i="35"/>
  <c r="I22" i="35" s="1"/>
  <c r="G22" i="35"/>
  <c r="F22" i="35"/>
  <c r="E22" i="35"/>
  <c r="J21" i="35"/>
  <c r="K21" i="35" s="1"/>
  <c r="H21" i="35"/>
  <c r="I21" i="35" s="1"/>
  <c r="G21" i="35"/>
  <c r="F21" i="35"/>
  <c r="E21" i="35"/>
  <c r="J20" i="35"/>
  <c r="K20" i="35" s="1"/>
  <c r="H20" i="35"/>
  <c r="I20" i="35" s="1"/>
  <c r="G20" i="35"/>
  <c r="F20" i="35"/>
  <c r="E20" i="35"/>
  <c r="J19" i="35"/>
  <c r="K19" i="35" s="1"/>
  <c r="H19" i="35"/>
  <c r="I19" i="35" s="1"/>
  <c r="G19" i="35"/>
  <c r="F19" i="35"/>
  <c r="E19" i="35"/>
  <c r="J18" i="35"/>
  <c r="K18" i="35" s="1"/>
  <c r="H18" i="35"/>
  <c r="I18" i="35" s="1"/>
  <c r="G18" i="35"/>
  <c r="F18" i="35"/>
  <c r="E18" i="35"/>
  <c r="J17" i="35"/>
  <c r="K17" i="35" s="1"/>
  <c r="H17" i="35"/>
  <c r="I17" i="35" s="1"/>
  <c r="G17" i="35"/>
  <c r="F17" i="35"/>
  <c r="E17" i="35"/>
  <c r="J16" i="35"/>
  <c r="K16" i="35" s="1"/>
  <c r="H16" i="35"/>
  <c r="I16" i="35" s="1"/>
  <c r="G16" i="35"/>
  <c r="F16" i="35"/>
  <c r="E16" i="35"/>
  <c r="J15" i="35"/>
  <c r="K15" i="35" s="1"/>
  <c r="H15" i="35"/>
  <c r="I15" i="35" s="1"/>
  <c r="G15" i="35"/>
  <c r="F15" i="35"/>
  <c r="E15" i="35"/>
  <c r="J14" i="35"/>
  <c r="K14" i="35" s="1"/>
  <c r="H14" i="35"/>
  <c r="I14" i="35" s="1"/>
  <c r="G14" i="35"/>
  <c r="F14" i="35"/>
  <c r="E14" i="35"/>
  <c r="J13" i="35"/>
  <c r="K13" i="35" s="1"/>
  <c r="H13" i="35"/>
  <c r="I13" i="35" s="1"/>
  <c r="G13" i="35"/>
  <c r="F13" i="35"/>
  <c r="E13" i="35"/>
  <c r="J51" i="34"/>
  <c r="K51" i="34" s="1"/>
  <c r="H51" i="34"/>
  <c r="I51" i="34" s="1"/>
  <c r="G51" i="34"/>
  <c r="F51" i="34"/>
  <c r="E51" i="34"/>
  <c r="J50" i="34"/>
  <c r="K50" i="34" s="1"/>
  <c r="H50" i="34"/>
  <c r="I50" i="34" s="1"/>
  <c r="G50" i="34"/>
  <c r="F50" i="34"/>
  <c r="E50" i="34"/>
  <c r="J49" i="34"/>
  <c r="K49" i="34" s="1"/>
  <c r="H49" i="34"/>
  <c r="I49" i="34" s="1"/>
  <c r="G49" i="34"/>
  <c r="F49" i="34"/>
  <c r="E49" i="34"/>
  <c r="J48" i="34"/>
  <c r="K48" i="34" s="1"/>
  <c r="H48" i="34"/>
  <c r="I48" i="34" s="1"/>
  <c r="G48" i="34"/>
  <c r="F48" i="34"/>
  <c r="E48" i="34"/>
  <c r="J47" i="34"/>
  <c r="K47" i="34" s="1"/>
  <c r="H47" i="34"/>
  <c r="I47" i="34" s="1"/>
  <c r="G47" i="34"/>
  <c r="F47" i="34"/>
  <c r="E47" i="34"/>
  <c r="J46" i="34"/>
  <c r="K46" i="34" s="1"/>
  <c r="H46" i="34"/>
  <c r="I46" i="34" s="1"/>
  <c r="G46" i="34"/>
  <c r="F46" i="34"/>
  <c r="E46" i="34"/>
  <c r="J45" i="34"/>
  <c r="K45" i="34" s="1"/>
  <c r="H45" i="34"/>
  <c r="I45" i="34" s="1"/>
  <c r="G45" i="34"/>
  <c r="F45" i="34"/>
  <c r="E45" i="34"/>
  <c r="J44" i="34"/>
  <c r="K44" i="34" s="1"/>
  <c r="H44" i="34"/>
  <c r="I44" i="34" s="1"/>
  <c r="G44" i="34"/>
  <c r="F44" i="34"/>
  <c r="E44" i="34"/>
  <c r="J43" i="34"/>
  <c r="K43" i="34" s="1"/>
  <c r="H43" i="34"/>
  <c r="I43" i="34" s="1"/>
  <c r="G43" i="34"/>
  <c r="F43" i="34"/>
  <c r="E43" i="34"/>
  <c r="J42" i="34"/>
  <c r="K42" i="34" s="1"/>
  <c r="H42" i="34"/>
  <c r="I42" i="34" s="1"/>
  <c r="G42" i="34"/>
  <c r="F42" i="34"/>
  <c r="E42" i="34"/>
  <c r="J41" i="34"/>
  <c r="K41" i="34" s="1"/>
  <c r="H41" i="34"/>
  <c r="I41" i="34" s="1"/>
  <c r="G41" i="34"/>
  <c r="F41" i="34"/>
  <c r="E41" i="34"/>
  <c r="J40" i="34"/>
  <c r="K40" i="34" s="1"/>
  <c r="H40" i="34"/>
  <c r="I40" i="34" s="1"/>
  <c r="G40" i="34"/>
  <c r="F40" i="34"/>
  <c r="E40" i="34"/>
  <c r="J39" i="34"/>
  <c r="K39" i="34" s="1"/>
  <c r="H39" i="34"/>
  <c r="I39" i="34" s="1"/>
  <c r="G39" i="34"/>
  <c r="F39" i="34"/>
  <c r="E39" i="34"/>
  <c r="J38" i="34"/>
  <c r="K38" i="34" s="1"/>
  <c r="H38" i="34"/>
  <c r="I38" i="34" s="1"/>
  <c r="G38" i="34"/>
  <c r="F38" i="34"/>
  <c r="E38" i="34"/>
  <c r="J37" i="34"/>
  <c r="K37" i="34" s="1"/>
  <c r="H37" i="34"/>
  <c r="I37" i="34" s="1"/>
  <c r="G37" i="34"/>
  <c r="F37" i="34"/>
  <c r="E37" i="34"/>
  <c r="J36" i="34"/>
  <c r="K36" i="34" s="1"/>
  <c r="H36" i="34"/>
  <c r="I36" i="34" s="1"/>
  <c r="G36" i="34"/>
  <c r="F36" i="34"/>
  <c r="E36" i="34"/>
  <c r="J35" i="34"/>
  <c r="K35" i="34" s="1"/>
  <c r="H35" i="34"/>
  <c r="I35" i="34" s="1"/>
  <c r="G35" i="34"/>
  <c r="F35" i="34"/>
  <c r="E35" i="34"/>
  <c r="J34" i="34"/>
  <c r="K34" i="34" s="1"/>
  <c r="H34" i="34"/>
  <c r="I34" i="34" s="1"/>
  <c r="G34" i="34"/>
  <c r="F34" i="34"/>
  <c r="E34" i="34"/>
  <c r="J33" i="34"/>
  <c r="K33" i="34" s="1"/>
  <c r="H33" i="34"/>
  <c r="I33" i="34" s="1"/>
  <c r="G33" i="34"/>
  <c r="F33" i="34"/>
  <c r="E33" i="34"/>
  <c r="J32" i="34"/>
  <c r="K32" i="34" s="1"/>
  <c r="H32" i="34"/>
  <c r="I32" i="34" s="1"/>
  <c r="G32" i="34"/>
  <c r="F32" i="34"/>
  <c r="E32" i="34"/>
  <c r="J31" i="34"/>
  <c r="K31" i="34" s="1"/>
  <c r="H31" i="34"/>
  <c r="I31" i="34" s="1"/>
  <c r="G31" i="34"/>
  <c r="F31" i="34"/>
  <c r="E31" i="34"/>
  <c r="J30" i="34"/>
  <c r="K30" i="34" s="1"/>
  <c r="H30" i="34"/>
  <c r="I30" i="34" s="1"/>
  <c r="G30" i="34"/>
  <c r="F30" i="34"/>
  <c r="E30" i="34"/>
  <c r="J29" i="34"/>
  <c r="K29" i="34" s="1"/>
  <c r="H29" i="34"/>
  <c r="I29" i="34" s="1"/>
  <c r="G29" i="34"/>
  <c r="F29" i="34"/>
  <c r="E29" i="34"/>
  <c r="J28" i="34"/>
  <c r="K28" i="34" s="1"/>
  <c r="H28" i="34"/>
  <c r="I28" i="34" s="1"/>
  <c r="G28" i="34"/>
  <c r="F28" i="34"/>
  <c r="E28" i="34"/>
  <c r="J27" i="34"/>
  <c r="K27" i="34" s="1"/>
  <c r="H27" i="34"/>
  <c r="I27" i="34" s="1"/>
  <c r="G27" i="34"/>
  <c r="F27" i="34"/>
  <c r="E27" i="34"/>
  <c r="J26" i="34"/>
  <c r="K26" i="34" s="1"/>
  <c r="H26" i="34"/>
  <c r="I26" i="34" s="1"/>
  <c r="G26" i="34"/>
  <c r="F26" i="34"/>
  <c r="E26" i="34"/>
  <c r="J25" i="34"/>
  <c r="K25" i="34" s="1"/>
  <c r="H25" i="34"/>
  <c r="I25" i="34" s="1"/>
  <c r="G25" i="34"/>
  <c r="F25" i="34"/>
  <c r="E25" i="34"/>
  <c r="J24" i="34"/>
  <c r="K24" i="34" s="1"/>
  <c r="H24" i="34"/>
  <c r="I24" i="34" s="1"/>
  <c r="G24" i="34"/>
  <c r="F24" i="34"/>
  <c r="E24" i="34"/>
  <c r="J23" i="34"/>
  <c r="K23" i="34" s="1"/>
  <c r="H23" i="34"/>
  <c r="I23" i="34" s="1"/>
  <c r="G23" i="34"/>
  <c r="F23" i="34"/>
  <c r="E23" i="34"/>
  <c r="J22" i="34"/>
  <c r="K22" i="34" s="1"/>
  <c r="H22" i="34"/>
  <c r="I22" i="34" s="1"/>
  <c r="G22" i="34"/>
  <c r="F22" i="34"/>
  <c r="E22" i="34"/>
  <c r="J21" i="34"/>
  <c r="K21" i="34" s="1"/>
  <c r="H21" i="34"/>
  <c r="I21" i="34" s="1"/>
  <c r="G21" i="34"/>
  <c r="F21" i="34"/>
  <c r="E21" i="34"/>
  <c r="J20" i="34"/>
  <c r="K20" i="34" s="1"/>
  <c r="H20" i="34"/>
  <c r="I20" i="34" s="1"/>
  <c r="G20" i="34"/>
  <c r="F20" i="34"/>
  <c r="E20" i="34"/>
  <c r="J19" i="34"/>
  <c r="K19" i="34" s="1"/>
  <c r="H19" i="34"/>
  <c r="I19" i="34" s="1"/>
  <c r="G19" i="34"/>
  <c r="F19" i="34"/>
  <c r="E19" i="34"/>
  <c r="J18" i="34"/>
  <c r="K18" i="34" s="1"/>
  <c r="H18" i="34"/>
  <c r="I18" i="34" s="1"/>
  <c r="G18" i="34"/>
  <c r="F18" i="34"/>
  <c r="E18" i="34"/>
  <c r="J17" i="34"/>
  <c r="K17" i="34" s="1"/>
  <c r="H17" i="34"/>
  <c r="I17" i="34" s="1"/>
  <c r="G17" i="34"/>
  <c r="F17" i="34"/>
  <c r="E17" i="34"/>
  <c r="J16" i="34"/>
  <c r="K16" i="34" s="1"/>
  <c r="H16" i="34"/>
  <c r="I16" i="34" s="1"/>
  <c r="G16" i="34"/>
  <c r="F16" i="34"/>
  <c r="E16" i="34"/>
  <c r="J15" i="34"/>
  <c r="K15" i="34" s="1"/>
  <c r="H15" i="34"/>
  <c r="I15" i="34" s="1"/>
  <c r="G15" i="34"/>
  <c r="F15" i="34"/>
  <c r="E15" i="34"/>
  <c r="J14" i="34"/>
  <c r="K14" i="34" s="1"/>
  <c r="H14" i="34"/>
  <c r="I14" i="34" s="1"/>
  <c r="G14" i="34"/>
  <c r="F14" i="34"/>
  <c r="E14" i="34"/>
  <c r="J13" i="34"/>
  <c r="K13" i="34" s="1"/>
  <c r="H13" i="34"/>
  <c r="I13" i="34" s="1"/>
  <c r="G13" i="34"/>
  <c r="F13" i="34"/>
  <c r="E13" i="34"/>
  <c r="J52" i="33"/>
  <c r="K52" i="33" s="1"/>
  <c r="H52" i="33"/>
  <c r="I52" i="33" s="1"/>
  <c r="G52" i="33"/>
  <c r="F52" i="33"/>
  <c r="E52" i="33"/>
  <c r="J51" i="33"/>
  <c r="K51" i="33" s="1"/>
  <c r="H51" i="33"/>
  <c r="I51" i="33" s="1"/>
  <c r="G51" i="33"/>
  <c r="F51" i="33"/>
  <c r="E51" i="33"/>
  <c r="J50" i="33"/>
  <c r="K50" i="33" s="1"/>
  <c r="H50" i="33"/>
  <c r="I50" i="33" s="1"/>
  <c r="G50" i="33"/>
  <c r="F50" i="33"/>
  <c r="E50" i="33"/>
  <c r="J49" i="33"/>
  <c r="K49" i="33" s="1"/>
  <c r="H49" i="33"/>
  <c r="I49" i="33" s="1"/>
  <c r="G49" i="33"/>
  <c r="F49" i="33"/>
  <c r="E49" i="33"/>
  <c r="J48" i="33"/>
  <c r="K48" i="33" s="1"/>
  <c r="H48" i="33"/>
  <c r="I48" i="33" s="1"/>
  <c r="G48" i="33"/>
  <c r="F48" i="33"/>
  <c r="E48" i="33"/>
  <c r="J47" i="33"/>
  <c r="K47" i="33" s="1"/>
  <c r="H47" i="33"/>
  <c r="I47" i="33" s="1"/>
  <c r="G47" i="33"/>
  <c r="F47" i="33"/>
  <c r="E47" i="33"/>
  <c r="J46" i="33"/>
  <c r="K46" i="33" s="1"/>
  <c r="H46" i="33"/>
  <c r="I46" i="33" s="1"/>
  <c r="G46" i="33"/>
  <c r="F46" i="33"/>
  <c r="E46" i="33"/>
  <c r="J45" i="33"/>
  <c r="K45" i="33" s="1"/>
  <c r="H45" i="33"/>
  <c r="I45" i="33" s="1"/>
  <c r="G45" i="33"/>
  <c r="F45" i="33"/>
  <c r="E45" i="33"/>
  <c r="J44" i="33"/>
  <c r="K44" i="33" s="1"/>
  <c r="H44" i="33"/>
  <c r="I44" i="33" s="1"/>
  <c r="G44" i="33"/>
  <c r="F44" i="33"/>
  <c r="E44" i="33"/>
  <c r="J43" i="33"/>
  <c r="K43" i="33" s="1"/>
  <c r="H43" i="33"/>
  <c r="I43" i="33" s="1"/>
  <c r="G43" i="33"/>
  <c r="F43" i="33"/>
  <c r="E43" i="33"/>
  <c r="J42" i="33"/>
  <c r="K42" i="33" s="1"/>
  <c r="H42" i="33"/>
  <c r="I42" i="33" s="1"/>
  <c r="G42" i="33"/>
  <c r="F42" i="33"/>
  <c r="E42" i="33"/>
  <c r="J41" i="33"/>
  <c r="K41" i="33" s="1"/>
  <c r="H41" i="33"/>
  <c r="I41" i="33" s="1"/>
  <c r="G41" i="33"/>
  <c r="F41" i="33"/>
  <c r="E41" i="33"/>
  <c r="J40" i="33"/>
  <c r="K40" i="33" s="1"/>
  <c r="H40" i="33"/>
  <c r="I40" i="33" s="1"/>
  <c r="G40" i="33"/>
  <c r="F40" i="33"/>
  <c r="E40" i="33"/>
  <c r="J39" i="33"/>
  <c r="K39" i="33" s="1"/>
  <c r="H39" i="33"/>
  <c r="I39" i="33" s="1"/>
  <c r="G39" i="33"/>
  <c r="F39" i="33"/>
  <c r="E39" i="33"/>
  <c r="J38" i="33"/>
  <c r="K38" i="33" s="1"/>
  <c r="H38" i="33"/>
  <c r="I38" i="33" s="1"/>
  <c r="G38" i="33"/>
  <c r="F38" i="33"/>
  <c r="E38" i="33"/>
  <c r="J37" i="33"/>
  <c r="K37" i="33" s="1"/>
  <c r="H37" i="33"/>
  <c r="I37" i="33" s="1"/>
  <c r="G37" i="33"/>
  <c r="F37" i="33"/>
  <c r="E37" i="33"/>
  <c r="J36" i="33"/>
  <c r="K36" i="33" s="1"/>
  <c r="H36" i="33"/>
  <c r="I36" i="33" s="1"/>
  <c r="G36" i="33"/>
  <c r="F36" i="33"/>
  <c r="E36" i="33"/>
  <c r="J35" i="33"/>
  <c r="K35" i="33" s="1"/>
  <c r="H35" i="33"/>
  <c r="I35" i="33" s="1"/>
  <c r="G35" i="33"/>
  <c r="F35" i="33"/>
  <c r="E35" i="33"/>
  <c r="J34" i="33"/>
  <c r="K34" i="33" s="1"/>
  <c r="H34" i="33"/>
  <c r="I34" i="33" s="1"/>
  <c r="G34" i="33"/>
  <c r="F34" i="33"/>
  <c r="E34" i="33"/>
  <c r="J33" i="33"/>
  <c r="K33" i="33" s="1"/>
  <c r="H33" i="33"/>
  <c r="I33" i="33" s="1"/>
  <c r="G33" i="33"/>
  <c r="F33" i="33"/>
  <c r="E33" i="33"/>
  <c r="J32" i="33"/>
  <c r="K32" i="33" s="1"/>
  <c r="H32" i="33"/>
  <c r="I32" i="33" s="1"/>
  <c r="G32" i="33"/>
  <c r="F32" i="33"/>
  <c r="E32" i="33"/>
  <c r="J31" i="33"/>
  <c r="K31" i="33" s="1"/>
  <c r="H31" i="33"/>
  <c r="I31" i="33" s="1"/>
  <c r="G31" i="33"/>
  <c r="F31" i="33"/>
  <c r="E31" i="33"/>
  <c r="J30" i="33"/>
  <c r="K30" i="33" s="1"/>
  <c r="H30" i="33"/>
  <c r="I30" i="33" s="1"/>
  <c r="G30" i="33"/>
  <c r="F30" i="33"/>
  <c r="E30" i="33"/>
  <c r="J29" i="33"/>
  <c r="K29" i="33" s="1"/>
  <c r="H29" i="33"/>
  <c r="I29" i="33" s="1"/>
  <c r="G29" i="33"/>
  <c r="F29" i="33"/>
  <c r="E29" i="33"/>
  <c r="J28" i="33"/>
  <c r="K28" i="33" s="1"/>
  <c r="H28" i="33"/>
  <c r="I28" i="33" s="1"/>
  <c r="G28" i="33"/>
  <c r="F28" i="33"/>
  <c r="E28" i="33"/>
  <c r="J27" i="33"/>
  <c r="K27" i="33" s="1"/>
  <c r="H27" i="33"/>
  <c r="I27" i="33" s="1"/>
  <c r="G27" i="33"/>
  <c r="F27" i="33"/>
  <c r="E27" i="33"/>
  <c r="J26" i="33"/>
  <c r="K26" i="33" s="1"/>
  <c r="H26" i="33"/>
  <c r="I26" i="33" s="1"/>
  <c r="G26" i="33"/>
  <c r="F26" i="33"/>
  <c r="E26" i="33"/>
  <c r="J25" i="33"/>
  <c r="K25" i="33" s="1"/>
  <c r="H25" i="33"/>
  <c r="I25" i="33" s="1"/>
  <c r="G25" i="33"/>
  <c r="F25" i="33"/>
  <c r="E25" i="33"/>
  <c r="J24" i="33"/>
  <c r="K24" i="33" s="1"/>
  <c r="H24" i="33"/>
  <c r="I24" i="33" s="1"/>
  <c r="G24" i="33"/>
  <c r="F24" i="33"/>
  <c r="E24" i="33"/>
  <c r="J23" i="33"/>
  <c r="K23" i="33" s="1"/>
  <c r="H23" i="33"/>
  <c r="I23" i="33" s="1"/>
  <c r="G23" i="33"/>
  <c r="F23" i="33"/>
  <c r="E23" i="33"/>
  <c r="J22" i="33"/>
  <c r="K22" i="33" s="1"/>
  <c r="H22" i="33"/>
  <c r="I22" i="33" s="1"/>
  <c r="G22" i="33"/>
  <c r="F22" i="33"/>
  <c r="E22" i="33"/>
  <c r="J21" i="33"/>
  <c r="K21" i="33" s="1"/>
  <c r="H21" i="33"/>
  <c r="I21" i="33" s="1"/>
  <c r="G21" i="33"/>
  <c r="F21" i="33"/>
  <c r="E21" i="33"/>
  <c r="J20" i="33"/>
  <c r="K20" i="33" s="1"/>
  <c r="H20" i="33"/>
  <c r="I20" i="33" s="1"/>
  <c r="G20" i="33"/>
  <c r="F20" i="33"/>
  <c r="E20" i="33"/>
  <c r="J19" i="33"/>
  <c r="K19" i="33" s="1"/>
  <c r="H19" i="33"/>
  <c r="I19" i="33" s="1"/>
  <c r="G19" i="33"/>
  <c r="F19" i="33"/>
  <c r="E19" i="33"/>
  <c r="J18" i="33"/>
  <c r="K18" i="33" s="1"/>
  <c r="H18" i="33"/>
  <c r="I18" i="33" s="1"/>
  <c r="G18" i="33"/>
  <c r="F18" i="33"/>
  <c r="E18" i="33"/>
  <c r="J17" i="33"/>
  <c r="K17" i="33" s="1"/>
  <c r="H17" i="33"/>
  <c r="I17" i="33" s="1"/>
  <c r="G17" i="33"/>
  <c r="F17" i="33"/>
  <c r="E17" i="33"/>
  <c r="J16" i="33"/>
  <c r="K16" i="33" s="1"/>
  <c r="H16" i="33"/>
  <c r="I16" i="33" s="1"/>
  <c r="G16" i="33"/>
  <c r="F16" i="33"/>
  <c r="E16" i="33"/>
  <c r="J15" i="33"/>
  <c r="K15" i="33" s="1"/>
  <c r="H15" i="33"/>
  <c r="I15" i="33" s="1"/>
  <c r="G15" i="33"/>
  <c r="F15" i="33"/>
  <c r="E15" i="33"/>
  <c r="J14" i="33"/>
  <c r="K14" i="33" s="1"/>
  <c r="H14" i="33"/>
  <c r="I14" i="33" s="1"/>
  <c r="G14" i="33"/>
  <c r="F14" i="33"/>
  <c r="E14" i="33"/>
  <c r="J13" i="33"/>
  <c r="K13" i="33" s="1"/>
  <c r="H13" i="33"/>
  <c r="I13" i="33" s="1"/>
  <c r="G13" i="33"/>
  <c r="F13" i="33"/>
  <c r="E13" i="33"/>
  <c r="J37" i="23"/>
  <c r="K37" i="23" s="1"/>
  <c r="H37" i="23"/>
  <c r="I37" i="23" s="1"/>
  <c r="G37" i="23"/>
  <c r="F37" i="23"/>
  <c r="E37" i="23"/>
  <c r="J36" i="23"/>
  <c r="K36" i="23" s="1"/>
  <c r="H36" i="23"/>
  <c r="I36" i="23" s="1"/>
  <c r="G36" i="23"/>
  <c r="F36" i="23"/>
  <c r="E36" i="23"/>
  <c r="J35" i="23"/>
  <c r="K35" i="23" s="1"/>
  <c r="H35" i="23"/>
  <c r="I35" i="23" s="1"/>
  <c r="G35" i="23"/>
  <c r="F35" i="23"/>
  <c r="E35" i="23"/>
  <c r="J34" i="23"/>
  <c r="K34" i="23" s="1"/>
  <c r="H34" i="23"/>
  <c r="I34" i="23" s="1"/>
  <c r="G34" i="23"/>
  <c r="F34" i="23"/>
  <c r="E34" i="23"/>
  <c r="J33" i="23"/>
  <c r="K33" i="23" s="1"/>
  <c r="H33" i="23"/>
  <c r="I33" i="23" s="1"/>
  <c r="G33" i="23"/>
  <c r="F33" i="23"/>
  <c r="E33" i="23"/>
  <c r="J32" i="23"/>
  <c r="K32" i="23" s="1"/>
  <c r="H32" i="23"/>
  <c r="I32" i="23" s="1"/>
  <c r="G32" i="23"/>
  <c r="F32" i="23"/>
  <c r="E32" i="23"/>
  <c r="J31" i="23"/>
  <c r="K31" i="23" s="1"/>
  <c r="H31" i="23"/>
  <c r="I31" i="23" s="1"/>
  <c r="G31" i="23"/>
  <c r="F31" i="23"/>
  <c r="E31" i="23"/>
  <c r="J30" i="23"/>
  <c r="K30" i="23" s="1"/>
  <c r="H30" i="23"/>
  <c r="I30" i="23" s="1"/>
  <c r="G30" i="23"/>
  <c r="F30" i="23"/>
  <c r="E30" i="23"/>
  <c r="J29" i="23"/>
  <c r="K29" i="23" s="1"/>
  <c r="H29" i="23"/>
  <c r="I29" i="23" s="1"/>
  <c r="G29" i="23"/>
  <c r="F29" i="23"/>
  <c r="E29" i="23"/>
  <c r="J28" i="23"/>
  <c r="K28" i="23" s="1"/>
  <c r="H28" i="23"/>
  <c r="I28" i="23" s="1"/>
  <c r="G28" i="23"/>
  <c r="F28" i="23"/>
  <c r="E28" i="23"/>
  <c r="J27" i="23"/>
  <c r="K27" i="23" s="1"/>
  <c r="H27" i="23"/>
  <c r="I27" i="23" s="1"/>
  <c r="G27" i="23"/>
  <c r="F27" i="23"/>
  <c r="E27" i="23"/>
  <c r="J26" i="23"/>
  <c r="K26" i="23" s="1"/>
  <c r="H26" i="23"/>
  <c r="I26" i="23" s="1"/>
  <c r="G26" i="23"/>
  <c r="F26" i="23"/>
  <c r="E26" i="23"/>
  <c r="J25" i="23"/>
  <c r="K25" i="23" s="1"/>
  <c r="H25" i="23"/>
  <c r="I25" i="23" s="1"/>
  <c r="G25" i="23"/>
  <c r="F25" i="23"/>
  <c r="E25" i="23"/>
  <c r="J24" i="23"/>
  <c r="K24" i="23" s="1"/>
  <c r="H24" i="23"/>
  <c r="I24" i="23" s="1"/>
  <c r="G24" i="23"/>
  <c r="F24" i="23"/>
  <c r="E24" i="23"/>
  <c r="J23" i="23"/>
  <c r="K23" i="23" s="1"/>
  <c r="H23" i="23"/>
  <c r="I23" i="23" s="1"/>
  <c r="G23" i="23"/>
  <c r="F23" i="23"/>
  <c r="E23" i="23"/>
  <c r="J22" i="23"/>
  <c r="K22" i="23" s="1"/>
  <c r="H22" i="23"/>
  <c r="I22" i="23" s="1"/>
  <c r="G22" i="23"/>
  <c r="F22" i="23"/>
  <c r="E22" i="23"/>
  <c r="J21" i="23"/>
  <c r="K21" i="23" s="1"/>
  <c r="H21" i="23"/>
  <c r="I21" i="23" s="1"/>
  <c r="G21" i="23"/>
  <c r="F21" i="23"/>
  <c r="E21" i="23"/>
  <c r="J20" i="23"/>
  <c r="K20" i="23" s="1"/>
  <c r="H20" i="23"/>
  <c r="I20" i="23" s="1"/>
  <c r="G20" i="23"/>
  <c r="F20" i="23"/>
  <c r="E20" i="23"/>
  <c r="J19" i="23"/>
  <c r="K19" i="23" s="1"/>
  <c r="H19" i="23"/>
  <c r="I19" i="23" s="1"/>
  <c r="G19" i="23"/>
  <c r="F19" i="23"/>
  <c r="E19" i="23"/>
  <c r="J18" i="23"/>
  <c r="K18" i="23" s="1"/>
  <c r="H18" i="23"/>
  <c r="I18" i="23" s="1"/>
  <c r="G18" i="23"/>
  <c r="F18" i="23"/>
  <c r="E18" i="23"/>
  <c r="K17" i="23"/>
  <c r="H17" i="23"/>
  <c r="I17" i="23" s="1"/>
  <c r="E17" i="23"/>
  <c r="J16" i="23"/>
  <c r="K16" i="23" s="1"/>
  <c r="H16" i="23"/>
  <c r="I16" i="23" s="1"/>
  <c r="G16" i="23"/>
  <c r="F16" i="23"/>
  <c r="E16" i="23"/>
  <c r="J15" i="23"/>
  <c r="K15" i="23" s="1"/>
  <c r="H15" i="23"/>
  <c r="I15" i="23" s="1"/>
  <c r="G15" i="23"/>
  <c r="F15" i="23"/>
  <c r="E15" i="23"/>
  <c r="J14" i="23"/>
  <c r="K14" i="23" s="1"/>
  <c r="H14" i="23"/>
  <c r="I14" i="23" s="1"/>
  <c r="G14" i="23"/>
  <c r="F14" i="23"/>
  <c r="E14" i="23"/>
  <c r="J13" i="23"/>
  <c r="K13" i="23" s="1"/>
  <c r="H13" i="23"/>
  <c r="I13" i="23" s="1"/>
  <c r="G13" i="23"/>
  <c r="F13" i="23"/>
  <c r="E13" i="23"/>
  <c r="J71" i="20"/>
  <c r="K71" i="20" s="1"/>
  <c r="H71" i="20"/>
  <c r="I71" i="20" s="1"/>
  <c r="G71" i="20"/>
  <c r="F71" i="20"/>
  <c r="E71" i="20"/>
  <c r="J70" i="20"/>
  <c r="K70" i="20" s="1"/>
  <c r="H70" i="20"/>
  <c r="I70" i="20" s="1"/>
  <c r="G70" i="20"/>
  <c r="F70" i="20"/>
  <c r="E70" i="20"/>
  <c r="J69" i="20"/>
  <c r="K69" i="20" s="1"/>
  <c r="H69" i="20"/>
  <c r="I69" i="20" s="1"/>
  <c r="G69" i="20"/>
  <c r="F69" i="20"/>
  <c r="E69" i="20"/>
  <c r="J68" i="20"/>
  <c r="K68" i="20" s="1"/>
  <c r="H68" i="20"/>
  <c r="I68" i="20" s="1"/>
  <c r="G68" i="20"/>
  <c r="F68" i="20"/>
  <c r="E68" i="20"/>
  <c r="J67" i="20"/>
  <c r="K67" i="20" s="1"/>
  <c r="H67" i="20"/>
  <c r="I67" i="20" s="1"/>
  <c r="G67" i="20"/>
  <c r="F67" i="20"/>
  <c r="E67" i="20"/>
  <c r="J66" i="20"/>
  <c r="K66" i="20" s="1"/>
  <c r="H66" i="20"/>
  <c r="I66" i="20" s="1"/>
  <c r="G66" i="20"/>
  <c r="F66" i="20"/>
  <c r="E66" i="20"/>
  <c r="J65" i="20"/>
  <c r="K65" i="20" s="1"/>
  <c r="H65" i="20"/>
  <c r="I65" i="20" s="1"/>
  <c r="G65" i="20"/>
  <c r="F65" i="20"/>
  <c r="E65" i="20"/>
  <c r="J64" i="20"/>
  <c r="K64" i="20" s="1"/>
  <c r="H64" i="20"/>
  <c r="I64" i="20" s="1"/>
  <c r="G64" i="20"/>
  <c r="F64" i="20"/>
  <c r="E64" i="20"/>
  <c r="J63" i="20"/>
  <c r="K63" i="20" s="1"/>
  <c r="H63" i="20"/>
  <c r="I63" i="20" s="1"/>
  <c r="G63" i="20"/>
  <c r="F63" i="20"/>
  <c r="E63" i="20"/>
  <c r="J62" i="20"/>
  <c r="K62" i="20" s="1"/>
  <c r="H62" i="20"/>
  <c r="I62" i="20" s="1"/>
  <c r="G62" i="20"/>
  <c r="F62" i="20"/>
  <c r="E62" i="20"/>
  <c r="J61" i="20"/>
  <c r="K61" i="20" s="1"/>
  <c r="H61" i="20"/>
  <c r="I61" i="20" s="1"/>
  <c r="G61" i="20"/>
  <c r="F61" i="20"/>
  <c r="E61" i="20"/>
  <c r="J60" i="20"/>
  <c r="K60" i="20" s="1"/>
  <c r="H60" i="20"/>
  <c r="I60" i="20" s="1"/>
  <c r="G60" i="20"/>
  <c r="F60" i="20"/>
  <c r="E60" i="20"/>
  <c r="J59" i="20"/>
  <c r="K59" i="20" s="1"/>
  <c r="H59" i="20"/>
  <c r="I59" i="20" s="1"/>
  <c r="G59" i="20"/>
  <c r="F59" i="20"/>
  <c r="E59" i="20"/>
  <c r="J58" i="20"/>
  <c r="K58" i="20" s="1"/>
  <c r="H58" i="20"/>
  <c r="I58" i="20" s="1"/>
  <c r="G58" i="20"/>
  <c r="F58" i="20"/>
  <c r="E58" i="20"/>
  <c r="J57" i="20"/>
  <c r="K57" i="20" s="1"/>
  <c r="H57" i="20"/>
  <c r="I57" i="20" s="1"/>
  <c r="G57" i="20"/>
  <c r="F57" i="20"/>
  <c r="E57" i="20"/>
  <c r="J56" i="20"/>
  <c r="K56" i="20" s="1"/>
  <c r="H56" i="20"/>
  <c r="I56" i="20" s="1"/>
  <c r="G56" i="20"/>
  <c r="F56" i="20"/>
  <c r="E56" i="20"/>
  <c r="J55" i="20"/>
  <c r="K55" i="20" s="1"/>
  <c r="H55" i="20"/>
  <c r="I55" i="20" s="1"/>
  <c r="G55" i="20"/>
  <c r="F55" i="20"/>
  <c r="E55" i="20"/>
  <c r="J54" i="20"/>
  <c r="K54" i="20" s="1"/>
  <c r="H54" i="20"/>
  <c r="I54" i="20" s="1"/>
  <c r="G54" i="20"/>
  <c r="F54" i="20"/>
  <c r="E54" i="20"/>
  <c r="J53" i="20"/>
  <c r="K53" i="20" s="1"/>
  <c r="H53" i="20"/>
  <c r="I53" i="20" s="1"/>
  <c r="G53" i="20"/>
  <c r="F53" i="20"/>
  <c r="E53" i="20"/>
  <c r="J52" i="20"/>
  <c r="K52" i="20" s="1"/>
  <c r="H52" i="20"/>
  <c r="I52" i="20" s="1"/>
  <c r="G52" i="20"/>
  <c r="F52" i="20"/>
  <c r="E52" i="20"/>
  <c r="J51" i="20"/>
  <c r="K51" i="20" s="1"/>
  <c r="H51" i="20"/>
  <c r="I51" i="20" s="1"/>
  <c r="G51" i="20"/>
  <c r="F51" i="20"/>
  <c r="E51" i="20"/>
  <c r="J50" i="20"/>
  <c r="K50" i="20" s="1"/>
  <c r="H50" i="20"/>
  <c r="I50" i="20" s="1"/>
  <c r="G50" i="20"/>
  <c r="F50" i="20"/>
  <c r="E50" i="20"/>
  <c r="J49" i="20"/>
  <c r="K49" i="20" s="1"/>
  <c r="H49" i="20"/>
  <c r="I49" i="20" s="1"/>
  <c r="G49" i="20"/>
  <c r="F49" i="20"/>
  <c r="E49" i="20"/>
  <c r="J48" i="20"/>
  <c r="K48" i="20" s="1"/>
  <c r="H48" i="20"/>
  <c r="I48" i="20" s="1"/>
  <c r="G48" i="20"/>
  <c r="F48" i="20"/>
  <c r="E48" i="20"/>
  <c r="J47" i="20"/>
  <c r="K47" i="20" s="1"/>
  <c r="H47" i="20"/>
  <c r="I47" i="20" s="1"/>
  <c r="G47" i="20"/>
  <c r="F47" i="20"/>
  <c r="E47" i="20"/>
  <c r="J46" i="20"/>
  <c r="K46" i="20" s="1"/>
  <c r="H46" i="20"/>
  <c r="I46" i="20" s="1"/>
  <c r="G46" i="20"/>
  <c r="F46" i="20"/>
  <c r="E46" i="20"/>
  <c r="J45" i="20"/>
  <c r="K45" i="20" s="1"/>
  <c r="H45" i="20"/>
  <c r="I45" i="20" s="1"/>
  <c r="G45" i="20"/>
  <c r="F45" i="20"/>
  <c r="E45" i="20"/>
  <c r="J44" i="20"/>
  <c r="K44" i="20" s="1"/>
  <c r="H44" i="20"/>
  <c r="I44" i="20" s="1"/>
  <c r="G44" i="20"/>
  <c r="F44" i="20"/>
  <c r="E44" i="20"/>
  <c r="J43" i="20"/>
  <c r="K43" i="20" s="1"/>
  <c r="H43" i="20"/>
  <c r="I43" i="20" s="1"/>
  <c r="G43" i="20"/>
  <c r="F43" i="20"/>
  <c r="E43" i="20"/>
  <c r="J42" i="20"/>
  <c r="K42" i="20" s="1"/>
  <c r="H42" i="20"/>
  <c r="I42" i="20" s="1"/>
  <c r="G42" i="20"/>
  <c r="F42" i="20"/>
  <c r="E42" i="20"/>
  <c r="J41" i="20"/>
  <c r="K41" i="20" s="1"/>
  <c r="H41" i="20"/>
  <c r="I41" i="20" s="1"/>
  <c r="G41" i="20"/>
  <c r="F41" i="20"/>
  <c r="E41" i="20"/>
  <c r="J40" i="20"/>
  <c r="K40" i="20" s="1"/>
  <c r="H40" i="20"/>
  <c r="I40" i="20" s="1"/>
  <c r="G40" i="20"/>
  <c r="F40" i="20"/>
  <c r="E40" i="20"/>
  <c r="J39" i="20"/>
  <c r="K39" i="20" s="1"/>
  <c r="H39" i="20"/>
  <c r="I39" i="20" s="1"/>
  <c r="G39" i="20"/>
  <c r="F39" i="20"/>
  <c r="E39" i="20"/>
  <c r="J38" i="20"/>
  <c r="K38" i="20" s="1"/>
  <c r="H38" i="20"/>
  <c r="I38" i="20" s="1"/>
  <c r="G38" i="20"/>
  <c r="F38" i="20"/>
  <c r="E38" i="20"/>
  <c r="J37" i="20"/>
  <c r="K37" i="20" s="1"/>
  <c r="H37" i="20"/>
  <c r="I37" i="20" s="1"/>
  <c r="G37" i="20"/>
  <c r="F37" i="20"/>
  <c r="E37" i="20"/>
  <c r="J36" i="20"/>
  <c r="K36" i="20" s="1"/>
  <c r="H36" i="20"/>
  <c r="I36" i="20" s="1"/>
  <c r="G36" i="20"/>
  <c r="F36" i="20"/>
  <c r="E36" i="20"/>
  <c r="J35" i="20"/>
  <c r="K35" i="20" s="1"/>
  <c r="H35" i="20"/>
  <c r="I35" i="20" s="1"/>
  <c r="G35" i="20"/>
  <c r="F35" i="20"/>
  <c r="E35" i="20"/>
  <c r="J34" i="20"/>
  <c r="K34" i="20" s="1"/>
  <c r="H34" i="20"/>
  <c r="I34" i="20" s="1"/>
  <c r="G34" i="20"/>
  <c r="F34" i="20"/>
  <c r="E34" i="20"/>
  <c r="J33" i="20"/>
  <c r="K33" i="20" s="1"/>
  <c r="H33" i="20"/>
  <c r="I33" i="20" s="1"/>
  <c r="G33" i="20"/>
  <c r="F33" i="20"/>
  <c r="E33" i="20"/>
  <c r="J32" i="20"/>
  <c r="K32" i="20" s="1"/>
  <c r="H32" i="20"/>
  <c r="I32" i="20" s="1"/>
  <c r="G32" i="20"/>
  <c r="F32" i="20"/>
  <c r="E32" i="20"/>
  <c r="J31" i="20"/>
  <c r="K31" i="20" s="1"/>
  <c r="H31" i="20"/>
  <c r="I31" i="20" s="1"/>
  <c r="G31" i="20"/>
  <c r="F31" i="20"/>
  <c r="E31" i="20"/>
  <c r="J30" i="20"/>
  <c r="K30" i="20" s="1"/>
  <c r="H30" i="20"/>
  <c r="I30" i="20" s="1"/>
  <c r="G30" i="20"/>
  <c r="F30" i="20"/>
  <c r="E30" i="20"/>
  <c r="J29" i="20"/>
  <c r="K29" i="20" s="1"/>
  <c r="H29" i="20"/>
  <c r="I29" i="20" s="1"/>
  <c r="G29" i="20"/>
  <c r="F29" i="20"/>
  <c r="E29" i="20"/>
  <c r="J28" i="20"/>
  <c r="K28" i="20" s="1"/>
  <c r="H28" i="20"/>
  <c r="I28" i="20" s="1"/>
  <c r="G28" i="20"/>
  <c r="F28" i="20"/>
  <c r="E28" i="20"/>
  <c r="J27" i="20"/>
  <c r="K27" i="20" s="1"/>
  <c r="H27" i="20"/>
  <c r="I27" i="20" s="1"/>
  <c r="G27" i="20"/>
  <c r="F27" i="20"/>
  <c r="E27" i="20"/>
  <c r="J26" i="20"/>
  <c r="K26" i="20" s="1"/>
  <c r="H26" i="20"/>
  <c r="I26" i="20" s="1"/>
  <c r="G26" i="20"/>
  <c r="F26" i="20"/>
  <c r="E26" i="20"/>
  <c r="J25" i="20"/>
  <c r="K25" i="20" s="1"/>
  <c r="H25" i="20"/>
  <c r="I25" i="20" s="1"/>
  <c r="G25" i="20"/>
  <c r="F25" i="20"/>
  <c r="E25" i="20"/>
  <c r="J24" i="20"/>
  <c r="K24" i="20" s="1"/>
  <c r="H24" i="20"/>
  <c r="I24" i="20" s="1"/>
  <c r="G24" i="20"/>
  <c r="F24" i="20"/>
  <c r="E24" i="20"/>
  <c r="J23" i="20"/>
  <c r="K23" i="20" s="1"/>
  <c r="H23" i="20"/>
  <c r="I23" i="20" s="1"/>
  <c r="G23" i="20"/>
  <c r="F23" i="20"/>
  <c r="E23" i="20"/>
  <c r="J22" i="20"/>
  <c r="K22" i="20" s="1"/>
  <c r="H22" i="20"/>
  <c r="I22" i="20" s="1"/>
  <c r="G22" i="20"/>
  <c r="F22" i="20"/>
  <c r="E22" i="20"/>
  <c r="J21" i="20"/>
  <c r="K21" i="20" s="1"/>
  <c r="H21" i="20"/>
  <c r="I21" i="20" s="1"/>
  <c r="G21" i="20"/>
  <c r="F21" i="20"/>
  <c r="E21" i="20"/>
  <c r="J20" i="20"/>
  <c r="K20" i="20" s="1"/>
  <c r="H20" i="20"/>
  <c r="I20" i="20" s="1"/>
  <c r="G20" i="20"/>
  <c r="F20" i="20"/>
  <c r="E20" i="20"/>
  <c r="J19" i="20"/>
  <c r="K19" i="20" s="1"/>
  <c r="H19" i="20"/>
  <c r="I19" i="20" s="1"/>
  <c r="G19" i="20"/>
  <c r="F19" i="20"/>
  <c r="E19" i="20"/>
  <c r="J18" i="20"/>
  <c r="K18" i="20" s="1"/>
  <c r="H18" i="20"/>
  <c r="I18" i="20" s="1"/>
  <c r="G18" i="20"/>
  <c r="F18" i="20"/>
  <c r="E18" i="20"/>
  <c r="J17" i="20"/>
  <c r="K17" i="20" s="1"/>
  <c r="H17" i="20"/>
  <c r="I17" i="20" s="1"/>
  <c r="G17" i="20"/>
  <c r="F17" i="20"/>
  <c r="E17" i="20"/>
  <c r="J16" i="20"/>
  <c r="K16" i="20" s="1"/>
  <c r="H16" i="20"/>
  <c r="I16" i="20" s="1"/>
  <c r="G16" i="20"/>
  <c r="F16" i="20"/>
  <c r="E16" i="20"/>
  <c r="J15" i="20"/>
  <c r="K15" i="20" s="1"/>
  <c r="H15" i="20"/>
  <c r="I15" i="20" s="1"/>
  <c r="G15" i="20"/>
  <c r="F15" i="20"/>
  <c r="E15" i="20"/>
  <c r="J14" i="20"/>
  <c r="K14" i="20" s="1"/>
  <c r="H14" i="20"/>
  <c r="I14" i="20" s="1"/>
  <c r="G14" i="20"/>
  <c r="F14" i="20"/>
  <c r="E14" i="20"/>
  <c r="J13" i="20"/>
  <c r="K13" i="20" s="1"/>
  <c r="H13" i="20"/>
  <c r="I13" i="20" s="1"/>
  <c r="G13" i="20"/>
  <c r="F13" i="20"/>
  <c r="E13" i="20"/>
  <c r="C21" i="16"/>
  <c r="C20" i="16"/>
  <c r="C39" i="16"/>
  <c r="C38" i="16"/>
  <c r="C37" i="16"/>
  <c r="C36" i="16"/>
  <c r="C35" i="16"/>
  <c r="C33" i="16"/>
  <c r="C32" i="16"/>
  <c r="C31" i="16"/>
  <c r="C30" i="16"/>
  <c r="C29" i="16"/>
  <c r="C28" i="16"/>
  <c r="C27" i="16"/>
  <c r="C25" i="16"/>
  <c r="C23" i="16"/>
  <c r="C22" i="16"/>
  <c r="C19" i="16"/>
  <c r="C16" i="16"/>
  <c r="C15" i="16"/>
  <c r="C14" i="16"/>
  <c r="C13" i="16"/>
  <c r="D31" i="16" l="1"/>
  <c r="J31" i="16"/>
  <c r="K31" i="16" s="1"/>
  <c r="L31" i="16"/>
  <c r="M31" i="16" s="1"/>
  <c r="F31" i="16"/>
  <c r="G31" i="16" s="1"/>
  <c r="H31" i="16"/>
  <c r="I31" i="16" s="1"/>
  <c r="N31" i="16"/>
  <c r="O31" i="16" s="1"/>
  <c r="J20" i="16"/>
  <c r="K20" i="16" s="1"/>
  <c r="N20" i="16"/>
  <c r="L20" i="16"/>
  <c r="M20" i="16" s="1"/>
  <c r="D18" i="16"/>
  <c r="H18" i="16"/>
  <c r="N18" i="16"/>
  <c r="L18" i="16"/>
  <c r="F18" i="16"/>
  <c r="J18" i="16"/>
  <c r="H39" i="16"/>
  <c r="I39" i="16" s="1"/>
  <c r="N39" i="16"/>
  <c r="O39" i="16" s="1"/>
  <c r="D38" i="16"/>
  <c r="J38" i="16"/>
  <c r="K38" i="16" s="1"/>
  <c r="N38" i="16"/>
  <c r="O38" i="16" s="1"/>
  <c r="F38" i="16"/>
  <c r="G38" i="16" s="1"/>
  <c r="H38" i="16"/>
  <c r="I38" i="16" s="1"/>
  <c r="L38" i="16"/>
  <c r="M38" i="16" s="1"/>
  <c r="D37" i="16"/>
  <c r="F37" i="16"/>
  <c r="G37" i="16" s="1"/>
  <c r="H37" i="16"/>
  <c r="I37" i="16" s="1"/>
  <c r="J37" i="16"/>
  <c r="K37" i="16" s="1"/>
  <c r="L37" i="16"/>
  <c r="M37" i="16" s="1"/>
  <c r="N37" i="16"/>
  <c r="O37" i="16" s="1"/>
  <c r="D36" i="16"/>
  <c r="F36" i="16"/>
  <c r="G36" i="16" s="1"/>
  <c r="H36" i="16"/>
  <c r="I36" i="16" s="1"/>
  <c r="J36" i="16"/>
  <c r="K36" i="16" s="1"/>
  <c r="L36" i="16"/>
  <c r="M36" i="16" s="1"/>
  <c r="N36" i="16"/>
  <c r="O36" i="16" s="1"/>
  <c r="D35" i="16"/>
  <c r="E35" i="16" s="1"/>
  <c r="J35" i="16"/>
  <c r="K35" i="16" s="1"/>
  <c r="D34" i="16"/>
  <c r="J34" i="16"/>
  <c r="K34" i="16" s="1"/>
  <c r="N34" i="16"/>
  <c r="O34" i="16" s="1"/>
  <c r="F34" i="16"/>
  <c r="G34" i="16" s="1"/>
  <c r="H34" i="16"/>
  <c r="I34" i="16" s="1"/>
  <c r="L34" i="16"/>
  <c r="M34" i="16" s="1"/>
  <c r="H33" i="16"/>
  <c r="I33" i="16" s="1"/>
  <c r="F33" i="16"/>
  <c r="G33" i="16" s="1"/>
  <c r="D33" i="16"/>
  <c r="E33" i="16" s="1"/>
  <c r="F32" i="16"/>
  <c r="G32" i="16" s="1"/>
  <c r="H32" i="16"/>
  <c r="I32" i="16" s="1"/>
  <c r="N32" i="16"/>
  <c r="O32" i="16" s="1"/>
  <c r="D32" i="16"/>
  <c r="J32" i="16"/>
  <c r="K32" i="16" s="1"/>
  <c r="L32" i="16"/>
  <c r="M32" i="16" s="1"/>
  <c r="D30" i="16"/>
  <c r="J30" i="16"/>
  <c r="K30" i="16" s="1"/>
  <c r="N30" i="16"/>
  <c r="O30" i="16" s="1"/>
  <c r="F30" i="16"/>
  <c r="G30" i="16" s="1"/>
  <c r="H30" i="16"/>
  <c r="I30" i="16" s="1"/>
  <c r="L30" i="16"/>
  <c r="M30" i="16" s="1"/>
  <c r="D29" i="16"/>
  <c r="F29" i="16"/>
  <c r="G29" i="16" s="1"/>
  <c r="H29" i="16"/>
  <c r="I29" i="16" s="1"/>
  <c r="J29" i="16"/>
  <c r="K29" i="16" s="1"/>
  <c r="L29" i="16"/>
  <c r="M29" i="16" s="1"/>
  <c r="N29" i="16"/>
  <c r="O29" i="16" s="1"/>
  <c r="D28" i="16"/>
  <c r="E28" i="16" s="1"/>
  <c r="F28" i="16"/>
  <c r="G28" i="16" s="1"/>
  <c r="H28" i="16"/>
  <c r="I28" i="16" s="1"/>
  <c r="J28" i="16"/>
  <c r="K28" i="16" s="1"/>
  <c r="L28" i="16"/>
  <c r="M28" i="16" s="1"/>
  <c r="N28" i="16"/>
  <c r="O28" i="16" s="1"/>
  <c r="F27" i="16"/>
  <c r="G27" i="16" s="1"/>
  <c r="H27" i="16"/>
  <c r="I27" i="16" s="1"/>
  <c r="N27" i="16"/>
  <c r="O27" i="16" s="1"/>
  <c r="D27" i="16"/>
  <c r="E27" i="16" s="1"/>
  <c r="J27" i="16"/>
  <c r="K27" i="16" s="1"/>
  <c r="L27" i="16"/>
  <c r="F26" i="16"/>
  <c r="G26" i="16" s="1"/>
  <c r="H26" i="16"/>
  <c r="I26" i="16" s="1"/>
  <c r="N26" i="16"/>
  <c r="O26" i="16" s="1"/>
  <c r="D26" i="16"/>
  <c r="E26" i="16" s="1"/>
  <c r="J26" i="16"/>
  <c r="L26" i="16"/>
  <c r="M26" i="16" s="1"/>
  <c r="L25" i="16"/>
  <c r="M25" i="16" s="1"/>
  <c r="N25" i="16"/>
  <c r="O25" i="16" s="1"/>
  <c r="F24" i="16"/>
  <c r="G24" i="16" s="1"/>
  <c r="H24" i="16"/>
  <c r="I24" i="16" s="1"/>
  <c r="N24" i="16"/>
  <c r="O24" i="16" s="1"/>
  <c r="D24" i="16"/>
  <c r="J24" i="16"/>
  <c r="K24" i="16" s="1"/>
  <c r="L24" i="16"/>
  <c r="M24" i="16" s="1"/>
  <c r="F23" i="16"/>
  <c r="G23" i="16" s="1"/>
  <c r="H23" i="16"/>
  <c r="I23" i="16" s="1"/>
  <c r="N23" i="16"/>
  <c r="O23" i="16" s="1"/>
  <c r="D23" i="16"/>
  <c r="E23" i="16" s="1"/>
  <c r="J23" i="16"/>
  <c r="L23" i="16"/>
  <c r="M23" i="16" s="1"/>
  <c r="H22" i="16"/>
  <c r="I22" i="16" s="1"/>
  <c r="J22" i="16"/>
  <c r="K22" i="16" s="1"/>
  <c r="F22" i="16"/>
  <c r="G22" i="16" s="1"/>
  <c r="N22" i="16"/>
  <c r="O22" i="16" s="1"/>
  <c r="D22" i="16"/>
  <c r="L22" i="16"/>
  <c r="M22" i="16" s="1"/>
  <c r="D21" i="16"/>
  <c r="E21" i="16" s="1"/>
  <c r="J21" i="16"/>
  <c r="K21" i="16" s="1"/>
  <c r="N21" i="16"/>
  <c r="O21" i="16" s="1"/>
  <c r="F21" i="16"/>
  <c r="G21" i="16" s="1"/>
  <c r="H21" i="16"/>
  <c r="L21" i="16"/>
  <c r="M21" i="16" s="1"/>
  <c r="F20" i="16"/>
  <c r="G20" i="16" s="1"/>
  <c r="H20" i="16"/>
  <c r="I20" i="16" s="1"/>
  <c r="D20" i="16"/>
  <c r="E20" i="16" s="1"/>
  <c r="H17" i="16"/>
  <c r="L17" i="16"/>
  <c r="F17" i="16"/>
  <c r="J17" i="16"/>
  <c r="N17" i="16"/>
  <c r="D17" i="16"/>
  <c r="D15" i="16"/>
  <c r="E15" i="16" s="1"/>
  <c r="N15" i="16"/>
  <c r="O15" i="16" s="1"/>
  <c r="H15" i="16"/>
  <c r="I15" i="16" s="1"/>
  <c r="J15" i="16"/>
  <c r="K15" i="16" s="1"/>
  <c r="F15" i="16"/>
  <c r="L15" i="16"/>
  <c r="M15" i="16" s="1"/>
  <c r="F14" i="16"/>
  <c r="G14" i="16" s="1"/>
  <c r="D14" i="16"/>
  <c r="H14" i="16"/>
  <c r="I14" i="16" s="1"/>
  <c r="N14" i="16"/>
  <c r="O14" i="16" s="1"/>
  <c r="J14" i="16"/>
  <c r="K14" i="16" s="1"/>
  <c r="L14" i="16"/>
  <c r="M14" i="16" s="1"/>
  <c r="F13" i="16"/>
  <c r="G13" i="16" s="1"/>
  <c r="H13" i="16"/>
  <c r="N13" i="16"/>
  <c r="D13" i="16"/>
  <c r="J13" i="16"/>
  <c r="K13" i="16" s="1"/>
  <c r="L13" i="16"/>
  <c r="M13" i="16" s="1"/>
  <c r="D12" i="16"/>
  <c r="E12" i="16" s="1"/>
  <c r="F12" i="16"/>
  <c r="G12" i="16" s="1"/>
  <c r="H12" i="16"/>
  <c r="J12" i="16"/>
  <c r="K12" i="16" s="1"/>
  <c r="L12" i="16"/>
  <c r="N12" i="16"/>
  <c r="J33" i="16"/>
  <c r="K33" i="16" s="1"/>
  <c r="L33" i="16"/>
  <c r="N33" i="16"/>
  <c r="O33" i="16" s="1"/>
  <c r="M12" i="16"/>
  <c r="I12" i="16"/>
  <c r="I13" i="16"/>
  <c r="O13" i="16"/>
  <c r="L19" i="16"/>
  <c r="M19" i="16" s="1"/>
  <c r="J39" i="16"/>
  <c r="K39" i="16" s="1"/>
  <c r="D39" i="16"/>
  <c r="E39" i="16" s="1"/>
  <c r="L39" i="16"/>
  <c r="M39" i="16" s="1"/>
  <c r="F39" i="16"/>
  <c r="G39" i="16" s="1"/>
  <c r="L35" i="16"/>
  <c r="M35" i="16" s="1"/>
  <c r="F35" i="16"/>
  <c r="G35" i="16" s="1"/>
  <c r="N35" i="16"/>
  <c r="O35" i="16" s="1"/>
  <c r="H35" i="16"/>
  <c r="I35" i="16" s="1"/>
  <c r="F25" i="16"/>
  <c r="G25" i="16" s="1"/>
  <c r="H25" i="16"/>
  <c r="I25" i="16" s="1"/>
  <c r="J25" i="16"/>
  <c r="K25" i="16" s="1"/>
  <c r="D25" i="16"/>
  <c r="N19" i="16"/>
  <c r="J19" i="16"/>
  <c r="F19" i="16"/>
  <c r="H19" i="16"/>
  <c r="D19" i="16"/>
  <c r="L16" i="16"/>
  <c r="M16" i="16" s="1"/>
  <c r="F16" i="16"/>
  <c r="G16" i="16" s="1"/>
  <c r="H16" i="16"/>
  <c r="I16" i="16" s="1"/>
  <c r="N16" i="16"/>
  <c r="O16" i="16" s="1"/>
  <c r="J16" i="16"/>
  <c r="K16" i="16" s="1"/>
  <c r="D16" i="16"/>
  <c r="E16" i="16" s="1"/>
  <c r="N11" i="16"/>
  <c r="O11" i="16" s="1"/>
  <c r="H11" i="16"/>
  <c r="J11" i="16"/>
  <c r="K11" i="16" s="1"/>
  <c r="D11" i="16"/>
  <c r="L11" i="16"/>
  <c r="M11" i="16" s="1"/>
  <c r="F11" i="16"/>
  <c r="P17" i="16" l="1"/>
  <c r="E24" i="16"/>
  <c r="Q24" i="16" s="1"/>
  <c r="P24" i="16"/>
  <c r="E14" i="16"/>
  <c r="Q14" i="16" s="1"/>
  <c r="P14" i="16"/>
  <c r="P32" i="16"/>
  <c r="E32" i="16"/>
  <c r="Q32" i="16" s="1"/>
  <c r="P31" i="16"/>
  <c r="E31" i="16"/>
  <c r="Q31" i="16" s="1"/>
  <c r="P18" i="16"/>
  <c r="H40" i="16"/>
  <c r="P28" i="16"/>
  <c r="E38" i="16"/>
  <c r="Q38" i="16" s="1"/>
  <c r="P38" i="16"/>
  <c r="P37" i="16"/>
  <c r="E37" i="16"/>
  <c r="Q37" i="16" s="1"/>
  <c r="P36" i="16"/>
  <c r="E36" i="16"/>
  <c r="Q36" i="16" s="1"/>
  <c r="E34" i="16"/>
  <c r="Q34" i="16" s="1"/>
  <c r="P34" i="16"/>
  <c r="P33" i="16"/>
  <c r="M33" i="16"/>
  <c r="Q33" i="16" s="1"/>
  <c r="P30" i="16"/>
  <c r="E30" i="16"/>
  <c r="Q30" i="16" s="1"/>
  <c r="P29" i="16"/>
  <c r="E29" i="16"/>
  <c r="Q29" i="16" s="1"/>
  <c r="M27" i="16"/>
  <c r="Q27" i="16" s="1"/>
  <c r="P27" i="16"/>
  <c r="K26" i="16"/>
  <c r="Q26" i="16" s="1"/>
  <c r="P26" i="16"/>
  <c r="K23" i="16"/>
  <c r="Q23" i="16" s="1"/>
  <c r="P23" i="16"/>
  <c r="P22" i="16"/>
  <c r="E22" i="16"/>
  <c r="Q22" i="16" s="1"/>
  <c r="I21" i="16"/>
  <c r="Q21" i="16" s="1"/>
  <c r="P21" i="16"/>
  <c r="P20" i="16"/>
  <c r="O20" i="16"/>
  <c r="Q20" i="16" s="1"/>
  <c r="G15" i="16"/>
  <c r="P15" i="16"/>
  <c r="E13" i="16"/>
  <c r="Q13" i="16" s="1"/>
  <c r="P13" i="16"/>
  <c r="P12" i="16"/>
  <c r="O12" i="16"/>
  <c r="Q12" i="16" s="1"/>
  <c r="Q15" i="16"/>
  <c r="D40" i="16"/>
  <c r="N40" i="16"/>
  <c r="Q28" i="16"/>
  <c r="G11" i="16"/>
  <c r="F40" i="16"/>
  <c r="I11" i="16"/>
  <c r="J40" i="16"/>
  <c r="L40" i="16"/>
  <c r="Q39" i="16"/>
  <c r="P39" i="16"/>
  <c r="P35" i="16"/>
  <c r="Q35" i="16"/>
  <c r="P25" i="16"/>
  <c r="E25" i="16"/>
  <c r="Q25" i="16" s="1"/>
  <c r="K19" i="16"/>
  <c r="P19" i="16"/>
  <c r="E19" i="16"/>
  <c r="I19" i="16"/>
  <c r="O19" i="16"/>
  <c r="G19" i="16"/>
  <c r="Q16" i="16"/>
  <c r="P16" i="16"/>
  <c r="E11" i="16"/>
  <c r="P11" i="16"/>
  <c r="K18" i="16"/>
  <c r="O18" i="16"/>
  <c r="E18" i="16"/>
  <c r="I18" i="16"/>
  <c r="G18" i="16"/>
  <c r="M18" i="16"/>
  <c r="P40" i="16" l="1"/>
  <c r="C40" i="16"/>
  <c r="Q18" i="16"/>
  <c r="Q11" i="16"/>
  <c r="Q19" i="16"/>
  <c r="I17" i="16"/>
  <c r="K17" i="16"/>
  <c r="E17" i="16"/>
  <c r="M17" i="16"/>
  <c r="O17" i="16" l="1"/>
  <c r="G17" i="16"/>
  <c r="Q17" i="16" s="1"/>
  <c r="E40" i="16" l="1"/>
  <c r="I40" i="16" l="1"/>
  <c r="M40" i="16"/>
  <c r="K40" i="16"/>
  <c r="O40" i="16"/>
  <c r="G40" i="16"/>
  <c r="Q40" i="16" l="1"/>
</calcChain>
</file>

<file path=xl/sharedStrings.xml><?xml version="1.0" encoding="utf-8"?>
<sst xmlns="http://schemas.openxmlformats.org/spreadsheetml/2006/main" count="3572" uniqueCount="2820">
  <si>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</si>
  <si>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</si>
  <si>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</si>
  <si>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</si>
  <si>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</si>
  <si>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</si>
  <si>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</si>
  <si>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</si>
  <si>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</si>
  <si>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</si>
  <si>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</si>
  <si>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</si>
  <si>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</si>
  <si>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Tốt</t>
  </si>
  <si>
    <t>Khá</t>
  </si>
  <si>
    <t>Xuất sắc</t>
  </si>
  <si>
    <t>Kém</t>
  </si>
  <si>
    <t xml:space="preserve"> KHOA ĐIỆN TỬ VIỄN THÔNG</t>
  </si>
  <si>
    <t>Trung bình</t>
  </si>
  <si>
    <t>Yếu</t>
  </si>
  <si>
    <t>Lớp</t>
  </si>
  <si>
    <t>Sĩ số</t>
  </si>
  <si>
    <t>Kết quả xếp loại</t>
  </si>
  <si>
    <t>Số lượng</t>
  </si>
  <si>
    <t>%</t>
  </si>
  <si>
    <t>Tổng Khoa ĐTVT</t>
  </si>
  <si>
    <t>HĐ cấp Trường
(dự kiến)</t>
  </si>
  <si>
    <t>QH-2021-I/CQ-E-CE</t>
  </si>
  <si>
    <t>QH-2021-I/CQ-E-RE</t>
  </si>
  <si>
    <t>QH-2022-I/CQ-E-CE1</t>
  </si>
  <si>
    <t>QH-2022-I/CQ-E-CE2</t>
  </si>
  <si>
    <t>QH-2022-I/CQ-E-EC</t>
  </si>
  <si>
    <t>QH-2022-I/CQ-E-RE</t>
  </si>
  <si>
    <t>QH-2023-I/CQ-E-CE1</t>
  </si>
  <si>
    <t>QH-2023-I/CQ-E-CE2</t>
  </si>
  <si>
    <t>QH-2023-I/CQ-E-RE</t>
  </si>
  <si>
    <t>QH-2024-I/CQ-E-CE1</t>
  </si>
  <si>
    <t>QH-2024-I/CQ-E-CE2</t>
  </si>
  <si>
    <t>QH-2024-I/CQ-E-CE3</t>
  </si>
  <si>
    <t>QH-2024-I/CQ-E-CE4</t>
  </si>
  <si>
    <t>QH-2024-I/CQ-E-CE5</t>
  </si>
  <si>
    <t>QH-2024-I/CQ-E-CE6</t>
  </si>
  <si>
    <t>QH-2024-I/CQ-E-CE7</t>
  </si>
  <si>
    <t>QH-2024-I/CQ-E-CE8</t>
  </si>
  <si>
    <t>QH-2024-I/CQ-E-EC1</t>
  </si>
  <si>
    <t>QH-2024-I/CQ-E-EC2</t>
  </si>
  <si>
    <t>QH-2024-I/CQ-E-EC3</t>
  </si>
  <si>
    <t>QH-2024-I/CQ-E-EC4</t>
  </si>
  <si>
    <t>QH-2024-I/CQ-E-EC5</t>
  </si>
  <si>
    <t>QH-2024-I/CQ-E-EC6</t>
  </si>
  <si>
    <t>QH-2024-I/CQ-E-EC7</t>
  </si>
  <si>
    <t>QH-2024-I/CQ-E-EC8</t>
  </si>
  <si>
    <t>QH-2024-I/CQ-E-RE1</t>
  </si>
  <si>
    <t>QH-2024-I/CQ-E-RE2</t>
  </si>
  <si>
    <t>Nguyễn Hoài Nam</t>
  </si>
  <si>
    <t>Phạm Tuấn Anh</t>
  </si>
  <si>
    <t>Phạm Công Thắng</t>
  </si>
  <si>
    <t>Lê Xuân Dân</t>
  </si>
  <si>
    <t>Bùi Vũ Duy Hùng</t>
  </si>
  <si>
    <t>Phạm Tường Minh</t>
  </si>
  <si>
    <t>Phan Văn Quyến</t>
  </si>
  <si>
    <t>Nguyễn Duy Anh</t>
  </si>
  <si>
    <t>Nguyễn Nhật Anh</t>
  </si>
  <si>
    <t>Trương Vũ Hoàng Dương</t>
  </si>
  <si>
    <t>Trần Trung Hiếu</t>
  </si>
  <si>
    <t>Đinh Việt Hoàng</t>
  </si>
  <si>
    <t>Nguyễn Văn Hoàng</t>
  </si>
  <si>
    <t>Phạm Minh Hùng</t>
  </si>
  <si>
    <t>Bùi Quang Huy</t>
  </si>
  <si>
    <t>Lê Văn Huy</t>
  </si>
  <si>
    <t>Mai Quang Huy</t>
  </si>
  <si>
    <t>Trần Đức Hưng</t>
  </si>
  <si>
    <t>Nguyễn Mai Linh</t>
  </si>
  <si>
    <t>Nguyễn Công Minh</t>
  </si>
  <si>
    <t>Trương Hải Nam</t>
  </si>
  <si>
    <t>Trần Hồng Quân</t>
  </si>
  <si>
    <t>Lưu Thái Sơn</t>
  </si>
  <si>
    <t>Nguyễn Viết Tài</t>
  </si>
  <si>
    <t>Lê Quốc Toản</t>
  </si>
  <si>
    <t>Nguyễn Đức Thành</t>
  </si>
  <si>
    <t>Nguyễn Thế Việt</t>
  </si>
  <si>
    <t>Hàn Ngọc Minh</t>
  </si>
  <si>
    <t>Nguyễn Hữu Phước</t>
  </si>
  <si>
    <t>Nguyễn Đức Anh</t>
  </si>
  <si>
    <t>Trần Quốc Ánh</t>
  </si>
  <si>
    <t>Trịnh Minh Chiến</t>
  </si>
  <si>
    <t>Vũ Ngọc Duy</t>
  </si>
  <si>
    <t>Nguyễn Quang Đạo</t>
  </si>
  <si>
    <t>Bùi Anh Đức</t>
  </si>
  <si>
    <t>Mai Anh Đức</t>
  </si>
  <si>
    <t>Nguyễn Anh Đức</t>
  </si>
  <si>
    <t>Nguyễn Đình Đức</t>
  </si>
  <si>
    <t>Phạm Minh Đức</t>
  </si>
  <si>
    <t>Nguyễn Minh Hiếu</t>
  </si>
  <si>
    <t>Trịnh Trung Hiếu</t>
  </si>
  <si>
    <t>Nguyễn Quang Hiệu</t>
  </si>
  <si>
    <t>Lê Đình Huy</t>
  </si>
  <si>
    <t>Trương Quang Huy</t>
  </si>
  <si>
    <t>Nguyễn Trần Việt Hưng</t>
  </si>
  <si>
    <t>Hoàng Trung Kiên</t>
  </si>
  <si>
    <t>Nguyễn Hoàng Long</t>
  </si>
  <si>
    <t>Vũ Đức Lộc</t>
  </si>
  <si>
    <t>Đỗ Hoàng Nam</t>
  </si>
  <si>
    <t>Nguyễn Văn Nam</t>
  </si>
  <si>
    <t>Lê Hoàng Ngọc</t>
  </si>
  <si>
    <t>Bùi Bá Quyền</t>
  </si>
  <si>
    <t>Cung Văn Thắng</t>
  </si>
  <si>
    <t>Nguyễn Hà Đức Thiện</t>
  </si>
  <si>
    <t>Bùi Phong Thu</t>
  </si>
  <si>
    <t>Bùi Văn Thu</t>
  </si>
  <si>
    <t>Nguyễn Thị Thúy</t>
  </si>
  <si>
    <t>Lê Đức Toàn</t>
  </si>
  <si>
    <t>Nguyễn Quốc Trung</t>
  </si>
  <si>
    <t>Dư Hồng Tú</t>
  </si>
  <si>
    <t>Hoàng Huy Tuấn</t>
  </si>
  <si>
    <t>Đỗ Quốc Việt</t>
  </si>
  <si>
    <t>Hoàng Quang Huy</t>
  </si>
  <si>
    <t>Lục Thành Lương</t>
  </si>
  <si>
    <t>Nguyễn Trung Hiếu</t>
  </si>
  <si>
    <t>Nguyễn Hoàng Trung</t>
  </si>
  <si>
    <t>Nguyễn Mạnh Hùng</t>
  </si>
  <si>
    <t>Nguyễn Hải Đăng</t>
  </si>
  <si>
    <t>Nguyễn Anh Tuấn</t>
  </si>
  <si>
    <t>Bùi Đức Anh</t>
  </si>
  <si>
    <t>Nguyễn Ngọc Anh</t>
  </si>
  <si>
    <t>Phạm Việt Anh</t>
  </si>
  <si>
    <t>Nguyễn Tùng Dương</t>
  </si>
  <si>
    <t>Nguyễn Minh Hoàng</t>
  </si>
  <si>
    <t>Lê Trọng Nghĩa</t>
  </si>
  <si>
    <t>Nguyễn Minh Phúc</t>
  </si>
  <si>
    <t>Nguyễn Thành Trung</t>
  </si>
  <si>
    <t>Nguyễn Thanh Tùng</t>
  </si>
  <si>
    <t>Phạm Hải Anh</t>
  </si>
  <si>
    <t>Nguyễn Mạnh Cường</t>
  </si>
  <si>
    <t>Đỗ Minh Hiếu</t>
  </si>
  <si>
    <t>Hoàng Nhật Minh</t>
  </si>
  <si>
    <t>Nguyễn Đức Minh</t>
  </si>
  <si>
    <t>Nguyễn Thành Vinh</t>
  </si>
  <si>
    <t>Nguyễn Quốc Cường</t>
  </si>
  <si>
    <t>Nguyễn Thùy Linh</t>
  </si>
  <si>
    <t>Tô Thanh Tùng</t>
  </si>
  <si>
    <t>Nguyễn Tiến Dũng</t>
  </si>
  <si>
    <t>Phạm Tiến Đạt</t>
  </si>
  <si>
    <t>Phạm Minh Hiếu</t>
  </si>
  <si>
    <t>Trần Minh Hoàng</t>
  </si>
  <si>
    <t>Nguyễn Anh Quân</t>
  </si>
  <si>
    <t>Thân Ngọc Dũng</t>
  </si>
  <si>
    <t>Đào Ngọc Đức</t>
  </si>
  <si>
    <t>Nguyễn Đức Thiện</t>
  </si>
  <si>
    <t>Nguyễn Trung Phúc Anh</t>
  </si>
  <si>
    <t>Hà Hữu Dũng</t>
  </si>
  <si>
    <t>Trần Tiến Dũng</t>
  </si>
  <si>
    <t>Phạm Thị Mỹ Lệ</t>
  </si>
  <si>
    <t>Nguyễn Khánh Linh</t>
  </si>
  <si>
    <t>Nguyễn Quy Thành An</t>
  </si>
  <si>
    <t>Nguyễn Gia Bảo</t>
  </si>
  <si>
    <t>Nguyễn Hồ Khánh</t>
  </si>
  <si>
    <t>Phí Vân Long</t>
  </si>
  <si>
    <t>Nguyễn Minh Quang</t>
  </si>
  <si>
    <t>Nguyễn Công Anh Tuấn</t>
  </si>
  <si>
    <t>Đào Sơn Tùng</t>
  </si>
  <si>
    <t>Nguyễn Tiến Thịnh</t>
  </si>
  <si>
    <t>Hàn Nguyên Trường</t>
  </si>
  <si>
    <t>Trần Đàm Mạnh Cường</t>
  </si>
  <si>
    <t>Dương Đức Dũng</t>
  </si>
  <si>
    <t>Nguyễn Huy Hoàng</t>
  </si>
  <si>
    <t>Nguyễn Đắc Học</t>
  </si>
  <si>
    <t>Ngô Quang Huy</t>
  </si>
  <si>
    <t>Dương Bá Hưng</t>
  </si>
  <si>
    <t>Khương Gia Khánh</t>
  </si>
  <si>
    <t>Vũ Văn Lộc</t>
  </si>
  <si>
    <t>Đinh Quang Dự</t>
  </si>
  <si>
    <t>Phạm Văn Nam</t>
  </si>
  <si>
    <t>Trần Xuân Lộc</t>
  </si>
  <si>
    <t>Vũ Đình Vương</t>
  </si>
  <si>
    <t>Nguyễn Mạnh Dũng</t>
  </si>
  <si>
    <t>Vũ Thế Quân</t>
  </si>
  <si>
    <t>Nguyễn Long Vũ</t>
  </si>
  <si>
    <t>Nguyễn Quang Minh</t>
  </si>
  <si>
    <t>Vũ Hải Triều</t>
  </si>
  <si>
    <t>Phạm Ngọc Khánh</t>
  </si>
  <si>
    <t>Lê Phạm Hải Nam</t>
  </si>
  <si>
    <t>Nguyễn Phong Tấn</t>
  </si>
  <si>
    <t>Đỗ An Duy</t>
  </si>
  <si>
    <t>Đoàn Hải Dương</t>
  </si>
  <si>
    <t>Trần Quốc Toản</t>
  </si>
  <si>
    <t>Nguyễn Huy Toàn</t>
  </si>
  <si>
    <t>Lê Văn Tuệ</t>
  </si>
  <si>
    <t>Lê Văn Hưng</t>
  </si>
  <si>
    <t>Nguyễn Năng Dương</t>
  </si>
  <si>
    <t>Nguyễn Phú Trọng</t>
  </si>
  <si>
    <t>Lương Quốc Hùng</t>
  </si>
  <si>
    <t>Nguyễn Viết Hải</t>
  </si>
  <si>
    <t>Nguyễn Quốc An</t>
  </si>
  <si>
    <t>Nông Minh Khánh</t>
  </si>
  <si>
    <t>Giang Văn Huy</t>
  </si>
  <si>
    <t>Trần Duy Khánh</t>
  </si>
  <si>
    <t>Nguyễn Đức Long</t>
  </si>
  <si>
    <t>Hoàng Ngọc Minh</t>
  </si>
  <si>
    <t>Nguyễn Tuấn Quang</t>
  </si>
  <si>
    <t>Nguyễn Xuân Huy</t>
  </si>
  <si>
    <t>Nguyễn Đăng Giáp</t>
  </si>
  <si>
    <t>Nguyễn Hữu Thắng</t>
  </si>
  <si>
    <t>Phạm Văn Phan</t>
  </si>
  <si>
    <t>Nguyễn Văn Bình</t>
  </si>
  <si>
    <t>Lê Quốc Việt</t>
  </si>
  <si>
    <t>Nguyễn Hoàng Nam</t>
  </si>
  <si>
    <t>Nguyễn Tuấn Anh</t>
  </si>
  <si>
    <t>Nguyễn Trọng Hoàng</t>
  </si>
  <si>
    <t>Cao Lê Phụng</t>
  </si>
  <si>
    <t>Lê Vũ Đức Hiếu</t>
  </si>
  <si>
    <t>Vũ Quang Duy</t>
  </si>
  <si>
    <t>Lê Thị Hồng Hoa</t>
  </si>
  <si>
    <t>Trần Đức Anh</t>
  </si>
  <si>
    <t>Lê Mai Việt Hoàng</t>
  </si>
  <si>
    <t>Lê Doãn Tuân</t>
  </si>
  <si>
    <t>Nguyễn Thành Đạt</t>
  </si>
  <si>
    <t>Võ Văn Cường</t>
  </si>
  <si>
    <t>Phan Đình Danh</t>
  </si>
  <si>
    <t>Nguyễn Tuấn Khải</t>
  </si>
  <si>
    <t>Nguyễn Văn Phong</t>
  </si>
  <si>
    <t>Hoàng Anh Dũng</t>
  </si>
  <si>
    <t>Hưng Minh Tuấn</t>
  </si>
  <si>
    <t>Đào Đình Hưng</t>
  </si>
  <si>
    <t>Trần Duy Thức</t>
  </si>
  <si>
    <t>Lê Anh Đức</t>
  </si>
  <si>
    <t>Dương Minh Kiên</t>
  </si>
  <si>
    <t>Ấn định danh sách có 57 sinh viên./.</t>
  </si>
  <si>
    <t>Ngô Đức Hiếu</t>
  </si>
  <si>
    <t>Nghiêm Đình Dương</t>
  </si>
  <si>
    <t>Vũ Minh Hoàng Tùng</t>
  </si>
  <si>
    <t>Nguyễn Đức Triệu</t>
  </si>
  <si>
    <t>Vũ Anh Tuấn</t>
  </si>
  <si>
    <t>Đường Văn Long</t>
  </si>
  <si>
    <t>Phạm Văn Duy</t>
  </si>
  <si>
    <t>Trịnh Minh Khanh</t>
  </si>
  <si>
    <t>Tô Hồng Khánh</t>
  </si>
  <si>
    <t>Trần Ngọc Tú</t>
  </si>
  <si>
    <t>Lê Anh Huy</t>
  </si>
  <si>
    <t>Vương Hoàng Quý</t>
  </si>
  <si>
    <t>Bùi Việt Hoàng</t>
  </si>
  <si>
    <t>Lao Văn Hùng</t>
  </si>
  <si>
    <t>Quách Ngọc Quang</t>
  </si>
  <si>
    <t>Doãn Đức Minh</t>
  </si>
  <si>
    <t>Nguyễn Mạnh Phúc Lộc</t>
  </si>
  <si>
    <t>Nguyễn Hoàng Phương</t>
  </si>
  <si>
    <t>Tạ Đình Kiên</t>
  </si>
  <si>
    <t>Nguyễn Quang Duy</t>
  </si>
  <si>
    <t>Nguyễn Đức Dũng</t>
  </si>
  <si>
    <t>Đỗ Thành Hưng</t>
  </si>
  <si>
    <t>Phạm Ngọc Đô</t>
  </si>
  <si>
    <t>Dương Minh Vương</t>
  </si>
  <si>
    <t>Đặng Minh Dương</t>
  </si>
  <si>
    <t>Nguyễn Văn Diện</t>
  </si>
  <si>
    <t>Bùi Minh Huy</t>
  </si>
  <si>
    <t>Nguyễn Tuấn Phong</t>
  </si>
  <si>
    <t>Nguyễn Trọng Nam</t>
  </si>
  <si>
    <t>Đỗ Nhất Anh</t>
  </si>
  <si>
    <t>Nguyễn Thị Kiều Trang</t>
  </si>
  <si>
    <t>Đoàn Đức Mạnh</t>
  </si>
  <si>
    <t>Phạm Quốc Huy</t>
  </si>
  <si>
    <t>Phạm Anh Tuân</t>
  </si>
  <si>
    <t>Đào Văn Đạt</t>
  </si>
  <si>
    <t>Phạm Gia Khánh</t>
  </si>
  <si>
    <t>Nguyễn Quốc Toản</t>
  </si>
  <si>
    <t>Lê Hoàng Trung</t>
  </si>
  <si>
    <t>Lưu Công Hải</t>
  </si>
  <si>
    <t>Phạm Hữu Hoàng</t>
  </si>
  <si>
    <t>Vũ Minh Chiến</t>
  </si>
  <si>
    <t>Cao Song Toàn</t>
  </si>
  <si>
    <t>Trần Đức Việt Anh</t>
  </si>
  <si>
    <t>Lê Thành Nam</t>
  </si>
  <si>
    <t>Đặng Hoàng Nam</t>
  </si>
  <si>
    <t>Nguyễn Đức Việt</t>
  </si>
  <si>
    <t>Nguyễn Hữu Trọng Anh</t>
  </si>
  <si>
    <t>Lâm Chiêu Phan</t>
  </si>
  <si>
    <t>Nguyễn Tất Thắng</t>
  </si>
  <si>
    <t>Lê Trương Nguyễn Hoàng</t>
  </si>
  <si>
    <t>Nguyễn Minh Đức</t>
  </si>
  <si>
    <t>Dương Trung Hiếu</t>
  </si>
  <si>
    <t>Nguyễn Thành Lâm</t>
  </si>
  <si>
    <t>Trần Duy Hưng</t>
  </si>
  <si>
    <t>Lê Thế Minh</t>
  </si>
  <si>
    <t>Ấn định danh sách có 58 sinh viên./.</t>
  </si>
  <si>
    <t>Nguyễn Chí Nguyên</t>
  </si>
  <si>
    <t>Nguyễn Quang Thái</t>
  </si>
  <si>
    <t>Trương Văn Nam</t>
  </si>
  <si>
    <t>Lê Hồng Phúc</t>
  </si>
  <si>
    <t>Nguyễn Hữu Nam</t>
  </si>
  <si>
    <t>Phùng Tuấn Kiệt</t>
  </si>
  <si>
    <t>Lê Tuấn Ngọc</t>
  </si>
  <si>
    <t>Hoàng Đức Kiên</t>
  </si>
  <si>
    <t>Nguyễn Thế Dũng</t>
  </si>
  <si>
    <t>Nguyễn Công Hải</t>
  </si>
  <si>
    <t>Khuất Nguyễn Diệu Trang</t>
  </si>
  <si>
    <t>Hà Đức Minh</t>
  </si>
  <si>
    <t>Đỗ Việt Hải</t>
  </si>
  <si>
    <t>Dương Nhật Minh</t>
  </si>
  <si>
    <t>Mai Đức Minh</t>
  </si>
  <si>
    <t>Trịnh Thành Thiên</t>
  </si>
  <si>
    <t>Hoàng Tuấn Hưng</t>
  </si>
  <si>
    <t>Lê Anh Tuấn</t>
  </si>
  <si>
    <t>Thiều Việt Tuấn Khanh</t>
  </si>
  <si>
    <t>Nguyễn Ngọc Đại</t>
  </si>
  <si>
    <t>Nguyễn Công Huy</t>
  </si>
  <si>
    <t>Nguyễn Việt Quang</t>
  </si>
  <si>
    <t>Nguyễn Quang An</t>
  </si>
  <si>
    <t>Lê Thế Hiển</t>
  </si>
  <si>
    <t>Cao Quang Vinh</t>
  </si>
  <si>
    <t>Ngô Tuấn Hưng</t>
  </si>
  <si>
    <t>Dương Kiến Quốc</t>
  </si>
  <si>
    <t>Trần Trung Đức</t>
  </si>
  <si>
    <t>Đàm Nhật Minh</t>
  </si>
  <si>
    <t>Lê Hoài Nam</t>
  </si>
  <si>
    <t>Ngô Quang Tăng</t>
  </si>
  <si>
    <t>Ngô Thành Tiến</t>
  </si>
  <si>
    <t>Nguyễn Đình An</t>
  </si>
  <si>
    <t>Dương Thị Huệ</t>
  </si>
  <si>
    <t>Lê Trần Anh Dũng</t>
  </si>
  <si>
    <t>Bùi Duy Anh</t>
  </si>
  <si>
    <t>Phạm Đan Trường</t>
  </si>
  <si>
    <t>Phạm Văn Chiến</t>
  </si>
  <si>
    <t>Phùng Thị Linh</t>
  </si>
  <si>
    <t>Nguyễn Thị Mai Chi</t>
  </si>
  <si>
    <t>Nguyễn Thị Trang</t>
  </si>
  <si>
    <t>Lê Quang Huy</t>
  </si>
  <si>
    <t>Nguyễn Quốc Huy</t>
  </si>
  <si>
    <t>Nguyễn Việt Hoàng</t>
  </si>
  <si>
    <t>Ngô Anh Sơn</t>
  </si>
  <si>
    <t>Phạm Anh Tú</t>
  </si>
  <si>
    <t>Ngô Nhật Long</t>
  </si>
  <si>
    <t>Nguyễn Việt Anh</t>
  </si>
  <si>
    <t>Chu Tâm Vũ</t>
  </si>
  <si>
    <t>Phạm Khôi Nguyên</t>
  </si>
  <si>
    <t>Nguyễn Phan Anh</t>
  </si>
  <si>
    <t>Nguyễn Hoàng Minh</t>
  </si>
  <si>
    <t>Phùng Quốc Việt</t>
  </si>
  <si>
    <t>Tạ Thị Huyền Trang</t>
  </si>
  <si>
    <t>Đinh Xuân Hải</t>
  </si>
  <si>
    <t>Khương Duy</t>
  </si>
  <si>
    <t>Phạm Đức Vượng</t>
  </si>
  <si>
    <t>Nguyễn Việt Dũng</t>
  </si>
  <si>
    <t>Lê Duy Long</t>
  </si>
  <si>
    <t>Trần Duy Long</t>
  </si>
  <si>
    <t>Nguyễn Hồng Minh</t>
  </si>
  <si>
    <t>Hứa Huyền Thu</t>
  </si>
  <si>
    <t>Phạm Duy Mạnh</t>
  </si>
  <si>
    <t>Đinh Thái Phong</t>
  </si>
  <si>
    <t>Đặng Xuân Chung</t>
  </si>
  <si>
    <t>Vũ Hải Đăng</t>
  </si>
  <si>
    <t>Phạm Huy Bằng</t>
  </si>
  <si>
    <t>Đào Thu Hoài</t>
  </si>
  <si>
    <t>Mai Đức Hiệp</t>
  </si>
  <si>
    <t>Lê Quang Tuấn</t>
  </si>
  <si>
    <t>Đặng Ngọc Giáp</t>
  </si>
  <si>
    <t>Vũ Công Hoan</t>
  </si>
  <si>
    <t>Trần Quang Huy</t>
  </si>
  <si>
    <t>Vũ Đức Hiếu</t>
  </si>
  <si>
    <t>Đỗ Hoàng Long</t>
  </si>
  <si>
    <t>Nguyễn Xuân Giang</t>
  </si>
  <si>
    <t>Tào Mạnh Đức</t>
  </si>
  <si>
    <t>Nguyễn Ngọc Dương</t>
  </si>
  <si>
    <t>Phạm Mạnh Kiên</t>
  </si>
  <si>
    <t>Phạm Yến Nhi</t>
  </si>
  <si>
    <t>Trần Tuấn Hưng</t>
  </si>
  <si>
    <t>Phan Như Vũ Marcel</t>
  </si>
  <si>
    <t>Đỗ Thành Lập</t>
  </si>
  <si>
    <t>Đoàn Quốc Huy</t>
  </si>
  <si>
    <t>Nguyễn Minh Trí</t>
  </si>
  <si>
    <t>Lê Hiển Vinh</t>
  </si>
  <si>
    <t>Đào Đình Thảo</t>
  </si>
  <si>
    <t>Nguyễn Trọng Diễn</t>
  </si>
  <si>
    <t>Đặng Tùng Sơn</t>
  </si>
  <si>
    <t>Nguyễn Văn Chiến</t>
  </si>
  <si>
    <t>Nguyễn Trương Dũng</t>
  </si>
  <si>
    <t>Ấn định danh sách có 103 sinh viên./.</t>
  </si>
  <si>
    <t>Trần Hoàng Thắng</t>
  </si>
  <si>
    <t>Trần Thanh Tuấn</t>
  </si>
  <si>
    <t>Tô Vũ Khôi Nguyên</t>
  </si>
  <si>
    <t>Nguyễn Tuấn Cảnh</t>
  </si>
  <si>
    <t>Nguyễn Đức Khánh Huyền</t>
  </si>
  <si>
    <t>Vương Ngọc Đạt</t>
  </si>
  <si>
    <t>Nguyễn Văn Bằng</t>
  </si>
  <si>
    <t>Lý Văn Lộc</t>
  </si>
  <si>
    <t>Khúc Khải Hoàn</t>
  </si>
  <si>
    <t>Phạm Đặng Quang Hải</t>
  </si>
  <si>
    <t>Nguyễn Đào Đức Thắng</t>
  </si>
  <si>
    <t>Nguyễn Đình Cảnh Kỳ</t>
  </si>
  <si>
    <t>Bùi Quang Dương</t>
  </si>
  <si>
    <t>Phàn Qúy Đường</t>
  </si>
  <si>
    <t>Vũ Thị Thu Trang</t>
  </si>
  <si>
    <t>Đặng Quốc Toàn</t>
  </si>
  <si>
    <t>Vũ Đình Đức</t>
  </si>
  <si>
    <t>Hoàng Việt Anh</t>
  </si>
  <si>
    <t>Nguyễn Đức Giang</t>
  </si>
  <si>
    <t>Mai Quốc Hiếu</t>
  </si>
  <si>
    <t>Đinh Mạnh Quân</t>
  </si>
  <si>
    <t>Lê Công Phú</t>
  </si>
  <si>
    <t>Nguyễn Đức Thắng</t>
  </si>
  <si>
    <t>Lê Hoàng Thanh Phương</t>
  </si>
  <si>
    <t>Trương Ngọc Anh</t>
  </si>
  <si>
    <t>Dương Vũ Việt Thắng</t>
  </si>
  <si>
    <t>Hoàng Kim Trường</t>
  </si>
  <si>
    <t>Trần Thái Thịnh</t>
  </si>
  <si>
    <t>Phạm Trung Anh</t>
  </si>
  <si>
    <t>Nguyễn Hữu Huy</t>
  </si>
  <si>
    <t>Nguyễn Quang Sáng</t>
  </si>
  <si>
    <t>Nguyễn Mạnh Tường</t>
  </si>
  <si>
    <t>Nguyễn Bảo Long</t>
  </si>
  <si>
    <t>Phạm Văn Bách</t>
  </si>
  <si>
    <t>Nguyễn Kiều Đức Phú</t>
  </si>
  <si>
    <t>Nguyễn Văn Diễn</t>
  </si>
  <si>
    <t>Đỗ Mạnh Đoan</t>
  </si>
  <si>
    <t>Trần Thái Bình</t>
  </si>
  <si>
    <t>Nguyễn Thanh Đức</t>
  </si>
  <si>
    <t>Nguyễn Huy Thắng</t>
  </si>
  <si>
    <t>Đinh Mạnh Tuyên</t>
  </si>
  <si>
    <t>Hoàng Văn Cường</t>
  </si>
  <si>
    <t>Trần Đình Cảnh</t>
  </si>
  <si>
    <t>Đào Duy Hưng</t>
  </si>
  <si>
    <t>Nguyễn Anh Vũ</t>
  </si>
  <si>
    <t>Lâm Việt Anh</t>
  </si>
  <si>
    <t>Nguyễn Quang Anh</t>
  </si>
  <si>
    <t>Đỗ Hoàng Gia Bảo</t>
  </si>
  <si>
    <t>Nguyễn Thanh Bình</t>
  </si>
  <si>
    <t>Nguyễn Thị Phương Chi</t>
  </si>
  <si>
    <t>Trần Minh Chiến</t>
  </si>
  <si>
    <t>Nguyễn Đức Duân</t>
  </si>
  <si>
    <t>Nguyễn Anh Dũng</t>
  </si>
  <si>
    <t>Bùi Đăng Dương</t>
  </si>
  <si>
    <t>Phan Đăng Dương</t>
  </si>
  <si>
    <t>Lê Hải Đăng</t>
  </si>
  <si>
    <t>Trịnh Văn Giang</t>
  </si>
  <si>
    <t>Nguyễn Văn Hà</t>
  </si>
  <si>
    <t>Ngô Văn Hiệp</t>
  </si>
  <si>
    <t>Phùng Minh Hiếu</t>
  </si>
  <si>
    <t>Lê Thanh Hoàng</t>
  </si>
  <si>
    <t>Võ Viết Hoàng</t>
  </si>
  <si>
    <t>Phan Xuân Hơn</t>
  </si>
  <si>
    <t>Lê Công Kiên</t>
  </si>
  <si>
    <t>Hà Huy Anh Kiệt</t>
  </si>
  <si>
    <t>Phạm Dương Khanh</t>
  </si>
  <si>
    <t>Nguyễn Quang Bảo Khánh</t>
  </si>
  <si>
    <t>Nguyễn Văn Khoa</t>
  </si>
  <si>
    <t>Nguyễn Tuấn Linh</t>
  </si>
  <si>
    <t>Phạm Thị Thùy Linh</t>
  </si>
  <si>
    <t>Lê Thanh Long</t>
  </si>
  <si>
    <t>Lê Ngô Đức Mạnh</t>
  </si>
  <si>
    <t>Nguyễn Xuân Mạnh</t>
  </si>
  <si>
    <t>Trần Nhật Minh</t>
  </si>
  <si>
    <t>Hoàng Nhật Nam</t>
  </si>
  <si>
    <t>Phạm Thành Nam</t>
  </si>
  <si>
    <t>Lê Thị Linh Nga</t>
  </si>
  <si>
    <t>Đỗ Thị Minh Ngọc</t>
  </si>
  <si>
    <t>Nguyễn Văn Nhân</t>
  </si>
  <si>
    <t>Nguyễn Thế Phong</t>
  </si>
  <si>
    <t>Trần Minh Phúc</t>
  </si>
  <si>
    <t>Trần Văn Phường</t>
  </si>
  <si>
    <t>Phùng Văn Quang</t>
  </si>
  <si>
    <t>Đặng Bá Quân</t>
  </si>
  <si>
    <t>Trịnh Quang Sáng</t>
  </si>
  <si>
    <t>Phạm Trung Sỹ</t>
  </si>
  <si>
    <t>Phùng Khắc Tâm</t>
  </si>
  <si>
    <t>Vũ Văn Tiến</t>
  </si>
  <si>
    <t>Đinh Kiều Công Tuấn</t>
  </si>
  <si>
    <t>Hoàng Nghĩa Tuấn</t>
  </si>
  <si>
    <t>Vũ Chí Anh Tuấn</t>
  </si>
  <si>
    <t>Phạm Ngọc Tùng</t>
  </si>
  <si>
    <t>Bùi Xuân Thanh</t>
  </si>
  <si>
    <t>Nguyễn Tất Thành</t>
  </si>
  <si>
    <t>Nguyễn Thế Thiện</t>
  </si>
  <si>
    <t>Nguyễn Minh Thịnh</t>
  </si>
  <si>
    <t>Nguyễn Minh Trọng</t>
  </si>
  <si>
    <t>Nguyễn Công Trường</t>
  </si>
  <si>
    <t>Nguyễn Đình Cường</t>
  </si>
  <si>
    <t>Bùi Tiến Dũng</t>
  </si>
  <si>
    <t>Nguyễn Trường Giang</t>
  </si>
  <si>
    <t>Trần Huy Hoàng</t>
  </si>
  <si>
    <t>Nguyễn Văn Mạnh</t>
  </si>
  <si>
    <t>Bùi Đức Quân</t>
  </si>
  <si>
    <t>Nguyễn Đức Trọng</t>
  </si>
  <si>
    <t>Bùi Trường An</t>
  </si>
  <si>
    <t>Đỗ Việt Anh</t>
  </si>
  <si>
    <t>Lê Anh Tuấn Bằng</t>
  </si>
  <si>
    <t>Phạm Thị Bích</t>
  </si>
  <si>
    <t>Hoa Mạnh Cường</t>
  </si>
  <si>
    <t>Tô Văn Chúc</t>
  </si>
  <si>
    <t>Bùi Mạnh Dũng</t>
  </si>
  <si>
    <t>Kiều Minh Dũng</t>
  </si>
  <si>
    <t>Thân Thế Trí Dũng</t>
  </si>
  <si>
    <t>Nguyễn Đức Duy</t>
  </si>
  <si>
    <t>Văn Thư Đạt</t>
  </si>
  <si>
    <t>Ngô Thiện Đắc</t>
  </si>
  <si>
    <t>Phạm Thành Đông</t>
  </si>
  <si>
    <t>Lê Mạnh Đức</t>
  </si>
  <si>
    <t>Phan Hoàng Đức</t>
  </si>
  <si>
    <t>Lê Minh Hải</t>
  </si>
  <si>
    <t>Đinh Văn Hào</t>
  </si>
  <si>
    <t>Mai Đức Hiền</t>
  </si>
  <si>
    <t>Vũ Văn Hiệp</t>
  </si>
  <si>
    <t>Dương Văn Hùng</t>
  </si>
  <si>
    <t>Lăng Văn Huy</t>
  </si>
  <si>
    <t>Uông Gia Huy</t>
  </si>
  <si>
    <t>Trần Lưu Hưng</t>
  </si>
  <si>
    <t>Lục Văn Khoa</t>
  </si>
  <si>
    <t>Nguyễn Văn Linh</t>
  </si>
  <si>
    <t>Phạm Đức Long</t>
  </si>
  <si>
    <t>Dương Quang Minh</t>
  </si>
  <si>
    <t>Lưu Gia Minh</t>
  </si>
  <si>
    <t>Dương Thị Kim Ngân</t>
  </si>
  <si>
    <t>Nguyễn Minh Nghĩa</t>
  </si>
  <si>
    <t>Đinh Văn Phúc</t>
  </si>
  <si>
    <t>Lê Hồng Quang</t>
  </si>
  <si>
    <t>Bùi Anh Quân</t>
  </si>
  <si>
    <t>Nguyễn Tất Quân</t>
  </si>
  <si>
    <t>Nguyễn Trọng Quân</t>
  </si>
  <si>
    <t>Nguyễn Văn Quân</t>
  </si>
  <si>
    <t>Lương Nguyễn Việt Sang</t>
  </si>
  <si>
    <t>Trần Ngọc Sáng</t>
  </si>
  <si>
    <t>Vũ Ngọc Sơn</t>
  </si>
  <si>
    <t>Hoàng Minh Tâm</t>
  </si>
  <si>
    <t>Nguyễn Văn Tổng</t>
  </si>
  <si>
    <t>Nguyễn Quang Tuân</t>
  </si>
  <si>
    <t>Triệu Bùi Minh Tuấn</t>
  </si>
  <si>
    <t>Mạc Văn Tùng</t>
  </si>
  <si>
    <t>Trần Sơn Tùng</t>
  </si>
  <si>
    <t>Nguyễn Trần Thu Thảo</t>
  </si>
  <si>
    <t>Trần Việt Thắng</t>
  </si>
  <si>
    <t>Nguyễn Hoàng Thiện</t>
  </si>
  <si>
    <t>Mai Đức Trí</t>
  </si>
  <si>
    <t>Hoàng Xuân Trường</t>
  </si>
  <si>
    <t>Lê Minh Tuấn Vũ</t>
  </si>
  <si>
    <t>Bùi Văn An</t>
  </si>
  <si>
    <t>Hoàng Kim Anh</t>
  </si>
  <si>
    <t>Nguyễn Huy Anh</t>
  </si>
  <si>
    <t>Trần Quang Anh</t>
  </si>
  <si>
    <t>Trần Ngọc Bảo</t>
  </si>
  <si>
    <t>Lê Tài Bảo Châu</t>
  </si>
  <si>
    <t>Bùi Văn Công</t>
  </si>
  <si>
    <t>Lê Đăng Đạt</t>
  </si>
  <si>
    <t>Hoàng Khánh Điệp</t>
  </si>
  <si>
    <t>Đặng Tuấn Dũng</t>
  </si>
  <si>
    <t>Vương Xuân Dũng</t>
  </si>
  <si>
    <t>Hoàng Văn Duy</t>
  </si>
  <si>
    <t>Trần Lê Duy</t>
  </si>
  <si>
    <t>Nghiêm Nguyễn Việt Hà</t>
  </si>
  <si>
    <t>Tống Đức Hiển</t>
  </si>
  <si>
    <t>Dương Nguyễn Hiếu</t>
  </si>
  <si>
    <t>Bùi Văn Hoàng</t>
  </si>
  <si>
    <t>Vũ Minh Hoàng</t>
  </si>
  <si>
    <t>Phan Bùi Tiến Hùng</t>
  </si>
  <si>
    <t>Nguyễn Đăng Huy</t>
  </si>
  <si>
    <t>Nguyễn Quốc Khánh</t>
  </si>
  <si>
    <t>Nguyễn Anh Kiệt</t>
  </si>
  <si>
    <t>Bùi Minh Lương</t>
  </si>
  <si>
    <t>Lê Xuân Đức Minh</t>
  </si>
  <si>
    <t>Phạm Ngọc Minh</t>
  </si>
  <si>
    <t>Phạm Hoài Nam</t>
  </si>
  <si>
    <t>Trần Thảo Nguyên</t>
  </si>
  <si>
    <t>Phan Văn Phong</t>
  </si>
  <si>
    <t>Nguyễn Minh Phương</t>
  </si>
  <si>
    <t>Nguyễn Gia Quang</t>
  </si>
  <si>
    <t>Trần Thị Quyên</t>
  </si>
  <si>
    <t>Hoàng Anh Tài</t>
  </si>
  <si>
    <t>Đinh Văn Thái</t>
  </si>
  <si>
    <t>Ngô Xuân Thành</t>
  </si>
  <si>
    <t>Hoàng Ngọc Thuận</t>
  </si>
  <si>
    <t>Nguyễn Duy Trà</t>
  </si>
  <si>
    <t>Tống Anh Tuấn</t>
  </si>
  <si>
    <t>Đàm Đức Tuyên</t>
  </si>
  <si>
    <t>Đinh Hoàng Việt</t>
  </si>
  <si>
    <t>Ấn định danh sách có 41 sinh viên./.</t>
  </si>
  <si>
    <t>Chu Văn An</t>
  </si>
  <si>
    <t>Hoàng Quốc Anh</t>
  </si>
  <si>
    <t>Trần Việt Anh</t>
  </si>
  <si>
    <t>Nguyễn Đức Bính</t>
  </si>
  <si>
    <t>Phan Văn Châu</t>
  </si>
  <si>
    <t>Phạm Ngọc Công</t>
  </si>
  <si>
    <t>Lê Văn Đam</t>
  </si>
  <si>
    <t>Hồ Minh Đức</t>
  </si>
  <si>
    <t>Lê Ánh Dương</t>
  </si>
  <si>
    <t>Lê Bá Duy</t>
  </si>
  <si>
    <t>Trần Nam Duy</t>
  </si>
  <si>
    <t>Giàng A Hải</t>
  </si>
  <si>
    <t>Kim Đình Hiệp</t>
  </si>
  <si>
    <t>Khuất Mạnh Hiếu</t>
  </si>
  <si>
    <t>Cao Việt Hoàng</t>
  </si>
  <si>
    <t>Đông Quang Hồng</t>
  </si>
  <si>
    <t>Trịnh Việt Hùng</t>
  </si>
  <si>
    <t>Phạm Quang Huy</t>
  </si>
  <si>
    <t>Nông Việt Khánh</t>
  </si>
  <si>
    <t>Nguyễn Trần Thế Kiệt</t>
  </si>
  <si>
    <t>Cao Văn Lộc</t>
  </si>
  <si>
    <t>Lê Duy Mạnh</t>
  </si>
  <si>
    <t>Trần Ngọc Minh</t>
  </si>
  <si>
    <t>Vũ Thành Nam</t>
  </si>
  <si>
    <t>Nguyễn Trọng Nhân</t>
  </si>
  <si>
    <t>Lê Trọng Phú</t>
  </si>
  <si>
    <t>Nguyễn Hữu Quang</t>
  </si>
  <si>
    <t>Nguyễn Thanh Sang</t>
  </si>
  <si>
    <t>Phan Văn Anh Tài</t>
  </si>
  <si>
    <t>Nguyễn Huy Thái</t>
  </si>
  <si>
    <t>Phan Đắc Trung Thành</t>
  </si>
  <si>
    <t>Phan Văn Thuận</t>
  </si>
  <si>
    <t>Lê Đình Triều</t>
  </si>
  <si>
    <t>Trần Quốc Tuấn</t>
  </si>
  <si>
    <t>Dương Văn Tuyên</t>
  </si>
  <si>
    <t>Phạm Quốc Việt</t>
  </si>
  <si>
    <t>Lã Trường An</t>
  </si>
  <si>
    <t>Lê Ngọc Anh</t>
  </si>
  <si>
    <t>Nguyễn Sỹ Tuấn Anh</t>
  </si>
  <si>
    <t>Nguyễn Xuân Bắc</t>
  </si>
  <si>
    <t>Nguyễn Đức Thanh Bình</t>
  </si>
  <si>
    <t>Ngô Thị Cẩm Chi</t>
  </si>
  <si>
    <t>Đàm Anh Cương</t>
  </si>
  <si>
    <t>Bùi Đình Hải Đăng</t>
  </si>
  <si>
    <t>Hoàng Trí Đức</t>
  </si>
  <si>
    <t>Nguyễn Hoàng Trung Dũng</t>
  </si>
  <si>
    <t>Nguyễn Đức Dương</t>
  </si>
  <si>
    <t>Trần Thành Duy</t>
  </si>
  <si>
    <t>Giang Văn Hải</t>
  </si>
  <si>
    <t>Bùi Đình Hiếu</t>
  </si>
  <si>
    <t>Nguyễn An Hiếu</t>
  </si>
  <si>
    <t>Dương Việt Hoàng</t>
  </si>
  <si>
    <t>Lều Mạnh Hưng</t>
  </si>
  <si>
    <t>Nguyễn Sỹ Khởi</t>
  </si>
  <si>
    <t>Trần Tuấn Kiệt</t>
  </si>
  <si>
    <t>Nguyễn Duy Lợi</t>
  </si>
  <si>
    <t>Nguyễn Bá Mạnh</t>
  </si>
  <si>
    <t>Vũ Bình Minh</t>
  </si>
  <si>
    <t>Trần Quốc Đại Nghĩa</t>
  </si>
  <si>
    <t>Nguyễn Phương Nhi</t>
  </si>
  <si>
    <t>Nguyễn Tiến Phú</t>
  </si>
  <si>
    <t>Đặng Văn Quân</t>
  </si>
  <si>
    <t>Nguyễn Kim Sơn</t>
  </si>
  <si>
    <t>Đoàn Minh Tâm</t>
  </si>
  <si>
    <t>Đặng Đình Thắng</t>
  </si>
  <si>
    <t>Vũ Minh Thành</t>
  </si>
  <si>
    <t>Vũ Nguyên Thức</t>
  </si>
  <si>
    <t>Bùi Doãn Thanh Tùng</t>
  </si>
  <si>
    <t>Phan Mẫu Tuyến</t>
  </si>
  <si>
    <t>Lê Quang Vinh</t>
  </si>
  <si>
    <t>Lê Thành An</t>
  </si>
  <si>
    <t>Nguyễn Bảo Anh</t>
  </si>
  <si>
    <t>Đỗ Gia Bách</t>
  </si>
  <si>
    <t>Nguyễn Nam Bình</t>
  </si>
  <si>
    <t>Ngụy Phan Chiến</t>
  </si>
  <si>
    <t>Đinh Tiến Cường</t>
  </si>
  <si>
    <t>Lưu Ngọc Đăng</t>
  </si>
  <si>
    <t>Nguyễn Văn Đạt</t>
  </si>
  <si>
    <t>Nguyễn Bùi Hoàng Đức</t>
  </si>
  <si>
    <t>Nguyễn Hữu Dũng</t>
  </si>
  <si>
    <t>Nguyễn Hà Duy</t>
  </si>
  <si>
    <t>Đoàn Trường Giang</t>
  </si>
  <si>
    <t>Lương Minh Hải</t>
  </si>
  <si>
    <t>Bùi Mạnh Hiếu</t>
  </si>
  <si>
    <t>Nguyễn Trọng Hiếu</t>
  </si>
  <si>
    <t>Nguyễn Lê Hoàng</t>
  </si>
  <si>
    <t>Đỗ Việt Hùng</t>
  </si>
  <si>
    <t>Nguyễn Khánh Hưng</t>
  </si>
  <si>
    <t>Vũ Gia Huy</t>
  </si>
  <si>
    <t>Phan Tuấn Khương</t>
  </si>
  <si>
    <t>Đoàn Hồng Kông</t>
  </si>
  <si>
    <t>Đặng Thành Long</t>
  </si>
  <si>
    <t>Nguyễn Duy Minh</t>
  </si>
  <si>
    <t>Vũ Ngọc Minh</t>
  </si>
  <si>
    <t>Trịnh Xuân Ngọc</t>
  </si>
  <si>
    <t>Nguyễn Tuấn Ninh</t>
  </si>
  <si>
    <t>Cao Đặng Trường Phúc</t>
  </si>
  <si>
    <t>Hà Anh Quân</t>
  </si>
  <si>
    <t>Nguyễn Văn Quang</t>
  </si>
  <si>
    <t>Nguyễn Hiếu Tâm</t>
  </si>
  <si>
    <t>Hoàng Văn Thắng</t>
  </si>
  <si>
    <t>Lê Trọng Thi</t>
  </si>
  <si>
    <t>Bùi Xuân Tiến</t>
  </si>
  <si>
    <t>Đỗ Đăng Trường</t>
  </si>
  <si>
    <t>Bùi Minh Tùng</t>
  </si>
  <si>
    <t>Nguyễn Hoàng Vân</t>
  </si>
  <si>
    <t>Nguyễn Quang Vinh</t>
  </si>
  <si>
    <t>Ấn định danh sách có 40 sinh viên./.</t>
  </si>
  <si>
    <t>Phạm Hà Nguyên An</t>
  </si>
  <si>
    <t>Nguyễn Đỗ Đức Anh</t>
  </si>
  <si>
    <t>Nguyễn Viết Bách</t>
  </si>
  <si>
    <t>Phạm Long Bình</t>
  </si>
  <si>
    <t>Nguyễn Minh Chiến</t>
  </si>
  <si>
    <t>Lê Mạnh Cường</t>
  </si>
  <si>
    <t>Nguyễn Hữu Hải Đăng</t>
  </si>
  <si>
    <t>Phạm Xuân Đạt</t>
  </si>
  <si>
    <t>Nguyễn Quang Dương</t>
  </si>
  <si>
    <t>Nguyễn Lê Khánh Duy</t>
  </si>
  <si>
    <t>Nguyễn Hương Giang</t>
  </si>
  <si>
    <t>Mai Quang Hải</t>
  </si>
  <si>
    <t>Đỗ Hữu Đức Hiếu</t>
  </si>
  <si>
    <t>Nguyễn Tuấn Hoàng</t>
  </si>
  <si>
    <t>Lê Hoàng Phi Hùng</t>
  </si>
  <si>
    <t>Trần Quang Huynh</t>
  </si>
  <si>
    <t>Đỗ Trung Kiên</t>
  </si>
  <si>
    <t>Nguyễn Xuân Lâm</t>
  </si>
  <si>
    <t>Hoàng Công Bảo Long</t>
  </si>
  <si>
    <t>Phan Văn Mạnh</t>
  </si>
  <si>
    <t>Trần Hải Ninh</t>
  </si>
  <si>
    <t>Hoàng Tuấn Phúc</t>
  </si>
  <si>
    <t>Hà Minh Quân</t>
  </si>
  <si>
    <t>Nguyễn Thái Sơn</t>
  </si>
  <si>
    <t>Nguyễn Minh Tâm</t>
  </si>
  <si>
    <t>Nguyễn Ngọc Thắng</t>
  </si>
  <si>
    <t>Hoàng Đình Thọ</t>
  </si>
  <si>
    <t>Nguyễn Hoàng Tiến</t>
  </si>
  <si>
    <t>Vũ Văn Trường</t>
  </si>
  <si>
    <t>Lê Thanh Tùng</t>
  </si>
  <si>
    <t>Nguyễn Viết Hoàng Văn</t>
  </si>
  <si>
    <t>Ấn định danh sách có 39 sinh viên./.</t>
  </si>
  <si>
    <t>Phạm Đăng Bách</t>
  </si>
  <si>
    <t>Trần Văn Chiến</t>
  </si>
  <si>
    <t>Nguyễn Sỹ Nam Đăng</t>
  </si>
  <si>
    <t>Vũ An Đạt</t>
  </si>
  <si>
    <t>Nguyễn Tuấn Dũng</t>
  </si>
  <si>
    <t>Nguyễn Thùy Dương</t>
  </si>
  <si>
    <t>Trịnh Quang Hải</t>
  </si>
  <si>
    <t>Đỗ Lê Hiếu</t>
  </si>
  <si>
    <t>Lê Trần Tuấn Hùng</t>
  </si>
  <si>
    <t>Đặng Gia Huy</t>
  </si>
  <si>
    <t>Cao Quốc Khánh</t>
  </si>
  <si>
    <t>Nguyễn Duy Kiên</t>
  </si>
  <si>
    <t>Trần Văn Lâm</t>
  </si>
  <si>
    <t>Nguyễn Thành Long</t>
  </si>
  <si>
    <t>Đặng Đình Minh</t>
  </si>
  <si>
    <t>Nguyễn Văn Minh</t>
  </si>
  <si>
    <t>Lý Trần Minh Nguyên</t>
  </si>
  <si>
    <t>Đỗ Đình Phong</t>
  </si>
  <si>
    <t>Lại Hoàng Phúc</t>
  </si>
  <si>
    <t>Nguyễn Quốc Quân</t>
  </si>
  <si>
    <t>Phạm Gia Quang</t>
  </si>
  <si>
    <t>Nguyễn Trọng Vân Sơn</t>
  </si>
  <si>
    <t>Đào Đình Tân</t>
  </si>
  <si>
    <t>Vũ Văn Thắng</t>
  </si>
  <si>
    <t>Đoàn Minh Thu</t>
  </si>
  <si>
    <t>Đặng Minh Tiệp</t>
  </si>
  <si>
    <t>Nguyễn Đình Tứ</t>
  </si>
  <si>
    <t>Nguyễn Quang Tùng</t>
  </si>
  <si>
    <t>Nguyễn Phục Vấn</t>
  </si>
  <si>
    <t>Bùi Thế Anh</t>
  </si>
  <si>
    <t>Phùng Thế Anh</t>
  </si>
  <si>
    <t>Nguyễn Trọng Cao</t>
  </si>
  <si>
    <t>Lưu Hồng Chúc</t>
  </si>
  <si>
    <t>Tô Vũ Phúc Đăng</t>
  </si>
  <si>
    <t>Vũ Đỗ Đình Đạt</t>
  </si>
  <si>
    <t>Nguyễn Ngọc Đức</t>
  </si>
  <si>
    <t>Phạm Quang Dũng</t>
  </si>
  <si>
    <t>Phạm Trường Giang</t>
  </si>
  <si>
    <t>Đỗ Thành Hậu</t>
  </si>
  <si>
    <t>Hoàng Đức Hiếu</t>
  </si>
  <si>
    <t>Nguyễn Văn Hiếu</t>
  </si>
  <si>
    <t>Trần Nhật Hoàng</t>
  </si>
  <si>
    <t>Nguyễn Tuấn Hùng</t>
  </si>
  <si>
    <t>Đặng Quang Huy</t>
  </si>
  <si>
    <t>Đinh Hoàng Khánh</t>
  </si>
  <si>
    <t>Vũ Văn Kiên</t>
  </si>
  <si>
    <t>Lê Bá Liêm</t>
  </si>
  <si>
    <t>Nguyễn Tiến Long</t>
  </si>
  <si>
    <t>Hà Công Minh</t>
  </si>
  <si>
    <t>Phạm Bá Minh</t>
  </si>
  <si>
    <t>Nguyễn Vũ Khôi Nguyên</t>
  </si>
  <si>
    <t>Lê Văn Phong</t>
  </si>
  <si>
    <t>Nguyễn Hồ Phúc</t>
  </si>
  <si>
    <t>Trần Minh Quân</t>
  </si>
  <si>
    <t>Phan Đăng Quốc</t>
  </si>
  <si>
    <t>Vũ Quang Sơn</t>
  </si>
  <si>
    <t>Phạm Trọng Tấn</t>
  </si>
  <si>
    <t>Đoàn Duy Thanh</t>
  </si>
  <si>
    <t>Trần Huy Thuấn</t>
  </si>
  <si>
    <t>Phạm Khánh Toàn</t>
  </si>
  <si>
    <t>Bùi Hoàng Việt</t>
  </si>
  <si>
    <t>Nguyễn Nguyên Vũ</t>
  </si>
  <si>
    <t>Đỗ Tuấn Anh</t>
  </si>
  <si>
    <t>Trần Duy Anh</t>
  </si>
  <si>
    <t>Nguyễn Minh Cát</t>
  </si>
  <si>
    <t>Ngô Thành Chung</t>
  </si>
  <si>
    <t>Đỗ Duy Tiến Đạt</t>
  </si>
  <si>
    <t>Vũ Tiến Đạt</t>
  </si>
  <si>
    <t>Đặng Minh Dũng</t>
  </si>
  <si>
    <t>Trần Anh Dũng</t>
  </si>
  <si>
    <t>Vương Chí Dương</t>
  </si>
  <si>
    <t>Trần Anh Duy</t>
  </si>
  <si>
    <t>Giàng Hải Hà</t>
  </si>
  <si>
    <t>Đỗ Viết Hiển</t>
  </si>
  <si>
    <t>Giáp Minh Hiếu</t>
  </si>
  <si>
    <t>Nguyễn Việt Hùng</t>
  </si>
  <si>
    <t>Hà Đức Huy</t>
  </si>
  <si>
    <t>Hoàng Lê Gia Khánh</t>
  </si>
  <si>
    <t>Ngọ Tuấn Kiệt</t>
  </si>
  <si>
    <t>Kiều Nhật Linh</t>
  </si>
  <si>
    <t>Trần Đức Long</t>
  </si>
  <si>
    <t>Lê Gia Minh</t>
  </si>
  <si>
    <t>Phạm Công Minh</t>
  </si>
  <si>
    <t>Phạm Đức Nam</t>
  </si>
  <si>
    <t>Phan Trung Nguyên</t>
  </si>
  <si>
    <t>Nguyễn Khắc Lâm Phong</t>
  </si>
  <si>
    <t>Lê Anh Phương</t>
  </si>
  <si>
    <t>Nguyễn Duy Quang</t>
  </si>
  <si>
    <t>Vương Anh Quốc</t>
  </si>
  <si>
    <t>Đỗ Thế Tài</t>
  </si>
  <si>
    <t>Nguyễn Ngọc Thạch</t>
  </si>
  <si>
    <t>Lưu Quang Thành</t>
  </si>
  <si>
    <t>Đỗ Phúc Thuận</t>
  </si>
  <si>
    <t>Trần Văn Toàn</t>
  </si>
  <si>
    <t>Quản Văn Tuấn</t>
  </si>
  <si>
    <t>Nguyễn Thị Như Ý</t>
  </si>
  <si>
    <t>Đinh Quốc An</t>
  </si>
  <si>
    <t>Nguyễn Ngọc Thạch Anh</t>
  </si>
  <si>
    <t>Chu Ngọc Ánh</t>
  </si>
  <si>
    <t>Phạm Đức Chính</t>
  </si>
  <si>
    <t>Chu Hải Đăng</t>
  </si>
  <si>
    <t>Ngô Thành Đạt</t>
  </si>
  <si>
    <t>Vũ Tuấn Đạt</t>
  </si>
  <si>
    <t>Nguyễn Tài Đức</t>
  </si>
  <si>
    <t>Nguyễn Quý Dương</t>
  </si>
  <si>
    <t>Bùi Hoàng Hải</t>
  </si>
  <si>
    <t>Trần Thanh Hải</t>
  </si>
  <si>
    <t>Nguyễn Đức Hoàng</t>
  </si>
  <si>
    <t>Hồ Quang Huy</t>
  </si>
  <si>
    <t>Nguyễn Phạm Nhật Huy</t>
  </si>
  <si>
    <t>Hoàng Ngọc Khá</t>
  </si>
  <si>
    <t>Nguyễn Văn Khiêm</t>
  </si>
  <si>
    <t>Lê Chí Kiên</t>
  </si>
  <si>
    <t>Đỗ Hoàng Thanh Lâm</t>
  </si>
  <si>
    <t>Nguyễn Hữu Hoàng Linh</t>
  </si>
  <si>
    <t>Nguyễn Trọng Long</t>
  </si>
  <si>
    <t>Trương Văn Mạnh</t>
  </si>
  <si>
    <t>Cao Văn Thành Nam</t>
  </si>
  <si>
    <t>Trần Thị Thanh Nhàn</t>
  </si>
  <si>
    <t>Man Văn Phong</t>
  </si>
  <si>
    <t>Phạm Quang Phúc</t>
  </si>
  <si>
    <t>Trần Tiến Quân</t>
  </si>
  <si>
    <t>Phạm Ngọc Quang</t>
  </si>
  <si>
    <t>Lê Minh Sơn</t>
  </si>
  <si>
    <t>Tạ Minh Thái</t>
  </si>
  <si>
    <t>Vũ Ngọc Thắng</t>
  </si>
  <si>
    <t>Vương Thị Anh Thơ</t>
  </si>
  <si>
    <t>Phạm Như Tiền</t>
  </si>
  <si>
    <t>Phạm Thành Trung</t>
  </si>
  <si>
    <t>Trần Anh Văn</t>
  </si>
  <si>
    <t>Trần Quang Anh Vũ</t>
  </si>
  <si>
    <t>Nguyễn Khánh An</t>
  </si>
  <si>
    <t>Nguyễn Thị Vân Anh</t>
  </si>
  <si>
    <t>Lại Văn Bách</t>
  </si>
  <si>
    <t>Hoàng Tiến Công</t>
  </si>
  <si>
    <t>Đào Đức Đức</t>
  </si>
  <si>
    <t>Niềm Minh Đức</t>
  </si>
  <si>
    <t>Đặng Tất Dũng</t>
  </si>
  <si>
    <t>Phạm Đức Dũng</t>
  </si>
  <si>
    <t>Phan Ngọc Dương</t>
  </si>
  <si>
    <t>Ninh Đức Duy</t>
  </si>
  <si>
    <t>Hoàng Văn Hải</t>
  </si>
  <si>
    <t>Lê Trung Hậu</t>
  </si>
  <si>
    <t>Thân Trung Hiếu</t>
  </si>
  <si>
    <t>Nguyễn Xuân Hùng</t>
  </si>
  <si>
    <t>Lê Doãn Đoàn Huy</t>
  </si>
  <si>
    <t>Lê Nam Khánh</t>
  </si>
  <si>
    <t>Phạm Duy Tùng Khiêm</t>
  </si>
  <si>
    <t>Nguyễn Duy Trung Kiên</t>
  </si>
  <si>
    <t>Đoàn Thanh Lâm</t>
  </si>
  <si>
    <t>Nguyễn Nhật Linh</t>
  </si>
  <si>
    <t>Phạm Vũ Hoàng Long</t>
  </si>
  <si>
    <t>Đặng Quang Minh</t>
  </si>
  <si>
    <t>Dương Hồ Nam</t>
  </si>
  <si>
    <t>Nguyễn Thiện Nhân</t>
  </si>
  <si>
    <t>Phạm Xuân Phong</t>
  </si>
  <si>
    <t>Lê Minh Phương</t>
  </si>
  <si>
    <t>Hoàng Nghĩa Quang</t>
  </si>
  <si>
    <t>Vũ Duy Quang</t>
  </si>
  <si>
    <t>Nguyễn Công Sơn</t>
  </si>
  <si>
    <t>Trần Quang Thái</t>
  </si>
  <si>
    <t>Nguyễn Tuấn Thanh</t>
  </si>
  <si>
    <t>Hứa Duy Thư</t>
  </si>
  <si>
    <t>Lê Văn Tới</t>
  </si>
  <si>
    <t>Trần Khánh Trung</t>
  </si>
  <si>
    <t>Lê Quốc Vương</t>
  </si>
  <si>
    <t>Phạm Xuân An</t>
  </si>
  <si>
    <t>Bùi Thế Bảo</t>
  </si>
  <si>
    <t>Phạm Vũ Công</t>
  </si>
  <si>
    <t>Phạm Hải Đăng</t>
  </si>
  <si>
    <t>Hoàng Văn Đức</t>
  </si>
  <si>
    <t>Phạm Anh Đức</t>
  </si>
  <si>
    <t>Đào Ngô Anh Dũng</t>
  </si>
  <si>
    <t>Tạ Tiến Dũng</t>
  </si>
  <si>
    <t>Phan Thái Dương</t>
  </si>
  <si>
    <t>Trần Khương Duy</t>
  </si>
  <si>
    <t>Kim Đình Hải</t>
  </si>
  <si>
    <t>Đỗ Thuý Hiền</t>
  </si>
  <si>
    <t>Vũ Bùi Trung Hiếu</t>
  </si>
  <si>
    <t>Phùng Duy Hùng</t>
  </si>
  <si>
    <t>Lê Duy Huy</t>
  </si>
  <si>
    <t>Nguyễn Trung Lâm Huy</t>
  </si>
  <si>
    <t>Lê Văn Khánh</t>
  </si>
  <si>
    <t>Đỗ Đăng Khoa</t>
  </si>
  <si>
    <t>Nguyễn Trung Kiên</t>
  </si>
  <si>
    <t>Hoàng Khánh Lâm</t>
  </si>
  <si>
    <t>Nguyễn Thị Ngọc Linh</t>
  </si>
  <si>
    <t>Nguyễn Đức Lương</t>
  </si>
  <si>
    <t>Đinh Trần Nhật Minh</t>
  </si>
  <si>
    <t>Phạm Cao Minh</t>
  </si>
  <si>
    <t>Lê Đặng Phương Nam</t>
  </si>
  <si>
    <t>Chu Văn Nghĩa</t>
  </si>
  <si>
    <t>Nguyễn Minh Nhật</t>
  </si>
  <si>
    <t>Trần Tiến Phong</t>
  </si>
  <si>
    <t>Nguyễn Thị Mai Phương</t>
  </si>
  <si>
    <t>Lê Anh Quang</t>
  </si>
  <si>
    <t>Phạm Văn Quyến</t>
  </si>
  <si>
    <t>Lưu Quốc Thắng</t>
  </si>
  <si>
    <t>Nguyễn Tuấn Thành</t>
  </si>
  <si>
    <t>Phạm Công Thứ</t>
  </si>
  <si>
    <t>Nguyễn Thị Ngọc Trâm</t>
  </si>
  <si>
    <t>Nguyễn Anh Tú</t>
  </si>
  <si>
    <t>Nguyễn Đức Minh Việt</t>
  </si>
  <si>
    <t>Đinh Ngọc Đức Anh</t>
  </si>
  <si>
    <t>Nguyễn Văn Anh</t>
  </si>
  <si>
    <t>Phùng Quốc Bảo</t>
  </si>
  <si>
    <t>Nguyễn Nam Cường</t>
  </si>
  <si>
    <t>Phạm Văn Đăng</t>
  </si>
  <si>
    <t>Nguyễn Tiến Đạt</t>
  </si>
  <si>
    <t>Đỗ Tiến Dũng</t>
  </si>
  <si>
    <t>Vũ Mạnh Dũng</t>
  </si>
  <si>
    <t>Trần Nam Dương</t>
  </si>
  <si>
    <t>Trương Tiến Duy</t>
  </si>
  <si>
    <t>Nguyễn Tuấn Hiệp</t>
  </si>
  <si>
    <t>Nguyễn Ngô Duy Hoàng</t>
  </si>
  <si>
    <t>Bùi Tuấn Hưng</t>
  </si>
  <si>
    <t>Nghiêm Duy Khánh</t>
  </si>
  <si>
    <t>Nguyễn Minh Khôi</t>
  </si>
  <si>
    <t>Nguyễn Văn Kiên</t>
  </si>
  <si>
    <t>Thân Ngọc Hải Lâm</t>
  </si>
  <si>
    <t>Trần Cẩm Ly</t>
  </si>
  <si>
    <t>Đỗ Quang Minh</t>
  </si>
  <si>
    <t>Phạm Tuấn Minh</t>
  </si>
  <si>
    <t>Nguyễn Đình Hải Nam</t>
  </si>
  <si>
    <t>Trần Đại Nghĩa</t>
  </si>
  <si>
    <t>Trần Văn Phong</t>
  </si>
  <si>
    <t>Bùi Mạnh Quân</t>
  </si>
  <si>
    <t>Nguyễn Đăng Quang</t>
  </si>
  <si>
    <t>Hà Mạnh Quyền</t>
  </si>
  <si>
    <t>Nguyễn Trọng Sơn</t>
  </si>
  <si>
    <t>Ngọ Quang Thắng</t>
  </si>
  <si>
    <t>Phạm Hữu Nhật Thành</t>
  </si>
  <si>
    <t>Lê Đức Thuận</t>
  </si>
  <si>
    <t>Bùi Văn Trọng</t>
  </si>
  <si>
    <t>Hoàng Anh Tuấn</t>
  </si>
  <si>
    <t>Ngô Quang Vinh</t>
  </si>
  <si>
    <t>Đỗ Quốc Anh</t>
  </si>
  <si>
    <t>Nguyễn Văn Tú Anh</t>
  </si>
  <si>
    <t>Nguyễn Bính</t>
  </si>
  <si>
    <t>Nguyễn Việt Cường</t>
  </si>
  <si>
    <t>Lê Minh Đức</t>
  </si>
  <si>
    <t>Phạm Trung Đức</t>
  </si>
  <si>
    <t>Đỗ Đại Dương</t>
  </si>
  <si>
    <t>Trần Xuân Tùng Dương</t>
  </si>
  <si>
    <t>Vũ Khánh Duy</t>
  </si>
  <si>
    <t>Dương Đức Hiếu</t>
  </si>
  <si>
    <t>Vũ Minh Hiếu</t>
  </si>
  <si>
    <t>Nguyễn Sỹ Hoàng</t>
  </si>
  <si>
    <t>Đinh Gia Hưng</t>
  </si>
  <si>
    <t>Lê Viết Đức Huy</t>
  </si>
  <si>
    <t>Phạm Gia Huy</t>
  </si>
  <si>
    <t>Nguyễn Nam Khánh</t>
  </si>
  <si>
    <t>Phan Trọng Khôi</t>
  </si>
  <si>
    <t>Phạm Trung Kiên</t>
  </si>
  <si>
    <t>Dương Quang Lịch</t>
  </si>
  <si>
    <t>Lê Tiến Mạnh</t>
  </si>
  <si>
    <t>Phạm Xuân Minh</t>
  </si>
  <si>
    <t>Nguyễn Quảng Nam</t>
  </si>
  <si>
    <t>Đỗ Đặng Nguyên</t>
  </si>
  <si>
    <t>Nguyễn Thị Kim Oanh</t>
  </si>
  <si>
    <t>Vi Dương Phong</t>
  </si>
  <si>
    <t>Cảnh Nam Quân</t>
  </si>
  <si>
    <t>Đặng Trần Quyết</t>
  </si>
  <si>
    <t>Phạm Hồng Sơn</t>
  </si>
  <si>
    <t>Trần Tuấn Thành</t>
  </si>
  <si>
    <t>Phan Văn Thưởng</t>
  </si>
  <si>
    <t>Lê Phú Trọng</t>
  </si>
  <si>
    <t>Trương Đức Vinh</t>
  </si>
  <si>
    <t>Vũ Minh Cảnh</t>
  </si>
  <si>
    <t>Phạm Kiên Cường</t>
  </si>
  <si>
    <t>Vương Hải Đăng</t>
  </si>
  <si>
    <t>Phạm Trí Đạt</t>
  </si>
  <si>
    <t>Lê Trần Đức</t>
  </si>
  <si>
    <t>Trần Hà Anh Đức</t>
  </si>
  <si>
    <t>Mầu Việt Dũng</t>
  </si>
  <si>
    <t>Mai Nguyễn Nhật Dương</t>
  </si>
  <si>
    <t>Đặng Tiến Duy</t>
  </si>
  <si>
    <t>Nguyễn Đình Hải</t>
  </si>
  <si>
    <t>Hồ Sĩ Hiếu</t>
  </si>
  <si>
    <t>Vũ Xuân Hiếu</t>
  </si>
  <si>
    <t>Nguyễn Thế Hoàng</t>
  </si>
  <si>
    <t>Lê Phúc Hưng</t>
  </si>
  <si>
    <t>Nguyễn Gia Huy</t>
  </si>
  <si>
    <t>Trần Thái Huy</t>
  </si>
  <si>
    <t>Phùng Nam Khánh</t>
  </si>
  <si>
    <t>Hoàng Duy Khương</t>
  </si>
  <si>
    <t>Vũ Trung Kiên</t>
  </si>
  <si>
    <t>Nguyễn Đắc Mạnh</t>
  </si>
  <si>
    <t>Mai Quang Minh</t>
  </si>
  <si>
    <t>Trần Quang Minh</t>
  </si>
  <si>
    <t>Nguyễn Trung Nam</t>
  </si>
  <si>
    <t>Đỗ Quốc Chính Nguyên</t>
  </si>
  <si>
    <t>Hoàng Mạnh Phát</t>
  </si>
  <si>
    <t>Hoàng Nguyên Phúc</t>
  </si>
  <si>
    <t>Nguyễn Tiến Quang</t>
  </si>
  <si>
    <t>Tạ Thị Như Quỳnh</t>
  </si>
  <si>
    <t>Phạm Văn Sơn</t>
  </si>
  <si>
    <t>Nguyễn Văn Thắng</t>
  </si>
  <si>
    <t>Đại Thu Thảo</t>
  </si>
  <si>
    <t>Trịnh Hoàng Tiến</t>
  </si>
  <si>
    <t>Hoàng Đức Trung</t>
  </si>
  <si>
    <t>Phạm Minh Tuấn</t>
  </si>
  <si>
    <t>Ngô Duy Vũ</t>
  </si>
  <si>
    <t>Đặng Tiểu Chân</t>
  </si>
  <si>
    <t>Phạm Tiến Cường</t>
  </si>
  <si>
    <t>Bùi Hồng Danh</t>
  </si>
  <si>
    <t>Trần Công Đạt</t>
  </si>
  <si>
    <t>Ngô Anh Đức</t>
  </si>
  <si>
    <t>Trịnh Đình Đức</t>
  </si>
  <si>
    <t>Nguyễn Đăng Dương</t>
  </si>
  <si>
    <t>Hoàng Đăng Duy</t>
  </si>
  <si>
    <t>Nguyễn Đức Hải</t>
  </si>
  <si>
    <t>Lê Trung Hiếu</t>
  </si>
  <si>
    <t>Doãn Việt Hoàng</t>
  </si>
  <si>
    <t>Nguyễn Xuân Tuấn Hưng</t>
  </si>
  <si>
    <t>Trịnh Đức Huy</t>
  </si>
  <si>
    <t>Trần Nam Khánh</t>
  </si>
  <si>
    <t>Cao Xuân Kiên</t>
  </si>
  <si>
    <t>Bùi Anh Kiệt</t>
  </si>
  <si>
    <t>Mai Trần Phương Linh</t>
  </si>
  <si>
    <t>Ngô Gia Long</t>
  </si>
  <si>
    <t>Nguyễn Phạm Tiến Mạnh</t>
  </si>
  <si>
    <t>Nguyễn Bá Duy Minh</t>
  </si>
  <si>
    <t>Phạm Thị Trà My</t>
  </si>
  <si>
    <t>Vũ Bình Nguyên</t>
  </si>
  <si>
    <t>Đỗ Thời Phong</t>
  </si>
  <si>
    <t>Lương Trọng Phúc</t>
  </si>
  <si>
    <t>Nguyễn Phạm Minh Quân</t>
  </si>
  <si>
    <t>Lê Minh Sáng</t>
  </si>
  <si>
    <t>Trần Văn Tâm</t>
  </si>
  <si>
    <t>Tống Văn Thắng</t>
  </si>
  <si>
    <t>Trần Văn Thể</t>
  </si>
  <si>
    <t>Trương Minh Tiến</t>
  </si>
  <si>
    <t>Nguyễn Đức Trung</t>
  </si>
  <si>
    <t>Nguyễn Đoàn Tùng</t>
  </si>
  <si>
    <t>Nguyễn Hoàng Minh Vũ</t>
  </si>
  <si>
    <t>Nguyễn Duy Đức Anh</t>
  </si>
  <si>
    <t>Phan Nguyễn Đức Anh</t>
  </si>
  <si>
    <t>Phạm Bá Minh Châu</t>
  </si>
  <si>
    <t>Lê Văn Đại</t>
  </si>
  <si>
    <t>Trần Hiển Danh</t>
  </si>
  <si>
    <t>Trương Đức Đạt</t>
  </si>
  <si>
    <t>Võ Lê Đức</t>
  </si>
  <si>
    <t>Nguyễn Quang Dũng</t>
  </si>
  <si>
    <t>Nguyễn Hữu Dương</t>
  </si>
  <si>
    <t>Lã Văn Duy</t>
  </si>
  <si>
    <t>Bùi Ngọc Hà</t>
  </si>
  <si>
    <t>Tạ Quang Hải</t>
  </si>
  <si>
    <t>Nguyễn Đức Hiếu</t>
  </si>
  <si>
    <t>Nguyễn Công Huy Hoàng</t>
  </si>
  <si>
    <t>Phạm Văn Hợp</t>
  </si>
  <si>
    <t>Nguyễn Đình Hữu</t>
  </si>
  <si>
    <t>Nguyễn Hoàng Huy</t>
  </si>
  <si>
    <t>Triệu Thị Thanh Huyền</t>
  </si>
  <si>
    <t>Võ Nguyên Khánh</t>
  </si>
  <si>
    <t>Hồ Xuân Kiên</t>
  </si>
  <si>
    <t>Đặng Bảo Lâm</t>
  </si>
  <si>
    <t>Mầu Văn Linh</t>
  </si>
  <si>
    <t>Nguyễn Hải Long</t>
  </si>
  <si>
    <t>Phạm Đức Mạnh</t>
  </si>
  <si>
    <t>Nguyễn Gia Minh</t>
  </si>
  <si>
    <t>Bùi Gia Nam</t>
  </si>
  <si>
    <t>Phạm Đình Phương Nam</t>
  </si>
  <si>
    <t>Bùi Trí Nguyễn</t>
  </si>
  <si>
    <t>Lê Khả Đan Phong</t>
  </si>
  <si>
    <t>Nguyễn Huy Phúc</t>
  </si>
  <si>
    <t>Phạm Minh Quân</t>
  </si>
  <si>
    <t>Phạm Đức Quang</t>
  </si>
  <si>
    <t>Hà Thiên Sơn</t>
  </si>
  <si>
    <t>Bùi Công Thái</t>
  </si>
  <si>
    <t>Võ Thế Thắng</t>
  </si>
  <si>
    <t>Nguyễn Đức Thịnh</t>
  </si>
  <si>
    <t>Ngô Đức Văn</t>
  </si>
  <si>
    <t>Nguyễn Trường Vũ</t>
  </si>
  <si>
    <t>Ấn định danh sách có 42 sinh viên./.</t>
  </si>
  <si>
    <t>Vũ Lê Bình An</t>
  </si>
  <si>
    <t>Trần Quốc Bảo</t>
  </si>
  <si>
    <t>Trần Quốc Đại</t>
  </si>
  <si>
    <t>Hoàng Tiến Đạt</t>
  </si>
  <si>
    <t>Phạm Thành Đạt</t>
  </si>
  <si>
    <t>Lê Trung Đức</t>
  </si>
  <si>
    <t>Trần Việt Dũng</t>
  </si>
  <si>
    <t>Nguyễn Đình Khánh Duy</t>
  </si>
  <si>
    <t>Đặng Thanh Hải</t>
  </si>
  <si>
    <t>Tào Hiếu</t>
  </si>
  <si>
    <t>Hoàng Minh Hoàng</t>
  </si>
  <si>
    <t>Phạm Quốc Hưng</t>
  </si>
  <si>
    <t>Phạm Duy Khánh</t>
  </si>
  <si>
    <t>Lưu Đình Khôi</t>
  </si>
  <si>
    <t>Trần Đình Lộc</t>
  </si>
  <si>
    <t>Dương Bảo Lưu</t>
  </si>
  <si>
    <t>Đỗ Minh</t>
  </si>
  <si>
    <t>Trần Anh Minh</t>
  </si>
  <si>
    <t>Phạm Phương Nam</t>
  </si>
  <si>
    <t>Phạm Minh Nghĩa</t>
  </si>
  <si>
    <t>Trịnh Thị Kim Oanh</t>
  </si>
  <si>
    <t>Nguyễn Văn Phúc</t>
  </si>
  <si>
    <t>Lang Văn Quân</t>
  </si>
  <si>
    <t>Nguyễn Bá Quân</t>
  </si>
  <si>
    <t>Nguyễn Thanh Thế</t>
  </si>
  <si>
    <t>Trần Danh Thiện</t>
  </si>
  <si>
    <t>Bùi Hà Thu</t>
  </si>
  <si>
    <t>Nguyễn Thùy Trang</t>
  </si>
  <si>
    <t>Tường Thanh Tú</t>
  </si>
  <si>
    <t>Nguyễn Hoàng Tuấn</t>
  </si>
  <si>
    <t>Nguyễn Trung Minh Tuấn</t>
  </si>
  <si>
    <t>Trần Thanh Tùng</t>
  </si>
  <si>
    <t>Đào Hải Vinh</t>
  </si>
  <si>
    <t>Nguyễn Tiến Vịnh</t>
  </si>
  <si>
    <t>Hoàng Vân Anh</t>
  </si>
  <si>
    <t>Dương Đức Chí</t>
  </si>
  <si>
    <t>Hoàng Hải Đăng</t>
  </si>
  <si>
    <t>Trần Văn Đức</t>
  </si>
  <si>
    <t>Nguyễn Lương Dũng</t>
  </si>
  <si>
    <t>Vũ Thanh Dương</t>
  </si>
  <si>
    <t>Phùng Trọng Hảo</t>
  </si>
  <si>
    <t>Đoàn Đức Hiệp</t>
  </si>
  <si>
    <t>Vũ Xuân Hoàn</t>
  </si>
  <si>
    <t>Lê Quang Khải</t>
  </si>
  <si>
    <t>Hà Đức Khôi</t>
  </si>
  <si>
    <t>Trần Thanh Lâm</t>
  </si>
  <si>
    <t>Lại Văn Lợi</t>
  </si>
  <si>
    <t>Bùi Sỹ Lực</t>
  </si>
  <si>
    <t>Bùi Duy Mạnh</t>
  </si>
  <si>
    <t>Nguyễn Duy Nam</t>
  </si>
  <si>
    <t>Lưu Trọng Nghĩa</t>
  </si>
  <si>
    <t>Trần Hồng Như</t>
  </si>
  <si>
    <t>Hoàng Đình Anh Phi</t>
  </si>
  <si>
    <t>Đỗ Tuấn Phương</t>
  </si>
  <si>
    <t>Ngô Minh Quân</t>
  </si>
  <si>
    <t>Trịnh Anh Quân</t>
  </si>
  <si>
    <t>Nguyễn Xuân Sỹ</t>
  </si>
  <si>
    <t>Lê Xuân Thành</t>
  </si>
  <si>
    <t>Hoàng Hữu Thiên</t>
  </si>
  <si>
    <t>Bùi Đình Thọ</t>
  </si>
  <si>
    <t>Phùng Huyền Trang</t>
  </si>
  <si>
    <t>Trần Văn Trung</t>
  </si>
  <si>
    <t>Nguyễn Tiến Tuấn</t>
  </si>
  <si>
    <t>Nguyễn Hữu Tùng</t>
  </si>
  <si>
    <t>Nguyễn Hữu Văn</t>
  </si>
  <si>
    <t>Nguyễn Đức Quang Vinh</t>
  </si>
  <si>
    <t>Nguyễn Văn Xuân</t>
  </si>
  <si>
    <t>Ấn định danh sách có 53 sinh viên./.</t>
  </si>
  <si>
    <t>Ấn định danh sách có 56 sinh viên./.</t>
  </si>
  <si>
    <t>Điểm GVCN</t>
  </si>
  <si>
    <t>Điểm BCS</t>
  </si>
  <si>
    <t>Điểm tự ĐG</t>
  </si>
  <si>
    <t>Nguyễn Mạnh An</t>
  </si>
  <si>
    <t>Bùi Tuấn Anh</t>
  </si>
  <si>
    <t>Hà Quỳnh Anh</t>
  </si>
  <si>
    <t>Lương Thị Mai Anh</t>
  </si>
  <si>
    <t>Nguyễn Hoàng Anh</t>
  </si>
  <si>
    <t>Nguyễn Dương Bảo</t>
  </si>
  <si>
    <t>Lương Hùng Bình</t>
  </si>
  <si>
    <t>Lê Minh Châu</t>
  </si>
  <si>
    <t>Nguyễn Thế Doanh</t>
  </si>
  <si>
    <t>Ngô Tiến Dũng</t>
  </si>
  <si>
    <t>Lưu Đức Duy</t>
  </si>
  <si>
    <t>Nguyễn Thành Duy</t>
  </si>
  <si>
    <t>Trần Hữu Duy</t>
  </si>
  <si>
    <t>Trần Phát Đảm</t>
  </si>
  <si>
    <t>Hoàng Đức Thành Đạt</t>
  </si>
  <si>
    <t>Trần Quốc Điền</t>
  </si>
  <si>
    <t>Đặng Minh Đức</t>
  </si>
  <si>
    <t>Nguyễn Phương Đức</t>
  </si>
  <si>
    <t>Dương Đức Được</t>
  </si>
  <si>
    <t>Lê Thị Trà Giang</t>
  </si>
  <si>
    <t>Nguyễn Ngọc Giáp</t>
  </si>
  <si>
    <t>Nguyễn Thanh Hà</t>
  </si>
  <si>
    <t>Ngô Duy Hải</t>
  </si>
  <si>
    <t>Trương Văn Hải</t>
  </si>
  <si>
    <t>Bùi Hoàng Hiệp</t>
  </si>
  <si>
    <t>Phạm Văn Hiệp</t>
  </si>
  <si>
    <t>Đỗ Trung Hiếu</t>
  </si>
  <si>
    <t>Trần Thị Quỳnh Hoa</t>
  </si>
  <si>
    <t>Chu Huy Hoàng</t>
  </si>
  <si>
    <t>Phạm Minh Hoàng</t>
  </si>
  <si>
    <t>Trần Văn Khánh Hoàng</t>
  </si>
  <si>
    <t>Lê Nguyễn Gia Huy</t>
  </si>
  <si>
    <t>Phạm Nhật Huy</t>
  </si>
  <si>
    <t>Phan Quang Huy</t>
  </si>
  <si>
    <t>Trần Đình Hưng</t>
  </si>
  <si>
    <t>Bùi Trung Kiên</t>
  </si>
  <si>
    <t>Nguyễn Đắc Kiên</t>
  </si>
  <si>
    <t>Phạm Xuân Kiên</t>
  </si>
  <si>
    <t>Nguyễn Tuấn Khanh</t>
  </si>
  <si>
    <t>Lê Văn Quốc Khánh</t>
  </si>
  <si>
    <t>Phạm Bảo Khánh</t>
  </si>
  <si>
    <t>Bùi Mạnh Khôi</t>
  </si>
  <si>
    <t>Hoàng Bình Lâm</t>
  </si>
  <si>
    <t>Vũ Thanh Lâm</t>
  </si>
  <si>
    <t>Hoàng Bùi Thành Long</t>
  </si>
  <si>
    <t>Đặng Bình Minh</t>
  </si>
  <si>
    <t>Lê Nhật Minh</t>
  </si>
  <si>
    <t>Nguyễn Tiến Minh</t>
  </si>
  <si>
    <t>Bùi Hoài Nam</t>
  </si>
  <si>
    <t>Nguyễn Hải Nam</t>
  </si>
  <si>
    <t>Nguyễn Thị Hồng Ngát</t>
  </si>
  <si>
    <t>Phan Bích Ngọc</t>
  </si>
  <si>
    <t>Nguyễn Đức Nguyên</t>
  </si>
  <si>
    <t>Nguyễn Gia Phú</t>
  </si>
  <si>
    <t>Nguyễn Duy Phương</t>
  </si>
  <si>
    <t>Bùi Duy Quang</t>
  </si>
  <si>
    <t>Phí Minh Quang</t>
  </si>
  <si>
    <t>Hoàng Minh Quân</t>
  </si>
  <si>
    <t>Nguyễn Ngọc Rô</t>
  </si>
  <si>
    <t>Ngôn Vũ Ngọc Sơn</t>
  </si>
  <si>
    <t>Nguyễn Quang Sơn</t>
  </si>
  <si>
    <t>Đặng Anh Tài</t>
  </si>
  <si>
    <t>Nguyễn Phúc Tiến</t>
  </si>
  <si>
    <t>Đinh Mai Hữu Toàn</t>
  </si>
  <si>
    <t>Nguyễn Xuân Toàn</t>
  </si>
  <si>
    <t>Dương Minh Tú</t>
  </si>
  <si>
    <t>Trần Anh Tuấn</t>
  </si>
  <si>
    <t>Lê Minh Tuyển</t>
  </si>
  <si>
    <t>Vũ Văn Thái</t>
  </si>
  <si>
    <t>Đặng Trung Thành</t>
  </si>
  <si>
    <t>Lê Phương Thảo</t>
  </si>
  <si>
    <t>Trần Minh Thông</t>
  </si>
  <si>
    <t>Trần Thị Huyền Trang</t>
  </si>
  <si>
    <t>Lê Quang Trung</t>
  </si>
  <si>
    <t>Nguyễn Ngọc Ước</t>
  </si>
  <si>
    <t>Nguyễn Bá Thành Vinh</t>
  </si>
  <si>
    <t>Phan Tùng Vũ</t>
  </si>
  <si>
    <t>Ấn định danh sách có 87 sinh viên./.</t>
  </si>
  <si>
    <t>QH-2023-I/CQ-E-EC1</t>
  </si>
  <si>
    <t>Hà Mạnh Tuấn</t>
  </si>
  <si>
    <t>Nguyễn Thành An</t>
  </si>
  <si>
    <t>Bùi Việt Anh</t>
  </si>
  <si>
    <t>Lê Đình Long Anh</t>
  </si>
  <si>
    <t>Nguyễn Hải Anh</t>
  </si>
  <si>
    <t>Nguyễn Quốc Bảo</t>
  </si>
  <si>
    <t>Nguyễn Thị Ngọc Bích</t>
  </si>
  <si>
    <t>Lê Đức Bình</t>
  </si>
  <si>
    <t>Nguyễn Hữu Chuyên</t>
  </si>
  <si>
    <t>Bùi Đức Dũng</t>
  </si>
  <si>
    <t>Tăng Quang Dũng</t>
  </si>
  <si>
    <t>Phạm Thế Duy</t>
  </si>
  <si>
    <t>Nguyễn Hữu Thái Dương</t>
  </si>
  <si>
    <t>Trần Hữu Dương</t>
  </si>
  <si>
    <t>Chu Trần Đạt</t>
  </si>
  <si>
    <t>Trương Quang Đạt</t>
  </si>
  <si>
    <t>Phạm Mạnh Đức</t>
  </si>
  <si>
    <t>Bùi Hoàng Giang</t>
  </si>
  <si>
    <t>Nguyễn Đình Giáp</t>
  </si>
  <si>
    <t>Nguyễn Khắc Hoàng Hà</t>
  </si>
  <si>
    <t>Vũ Thị Thu Hà</t>
  </si>
  <si>
    <t>Dương Xuân Hiệp</t>
  </si>
  <si>
    <t>Đinh Trọng Hiếu</t>
  </si>
  <si>
    <t>Trần Quang Hiếu</t>
  </si>
  <si>
    <t>Văn Thị Như Hoa</t>
  </si>
  <si>
    <t>Đỗ Việt Hoàng</t>
  </si>
  <si>
    <t>Nguyễn Sinh Hùng</t>
  </si>
  <si>
    <t>Hà Mạnh Hưng</t>
  </si>
  <si>
    <t>Nguyễn Văn Hướng</t>
  </si>
  <si>
    <t>Dư Trần Trung Kiên</t>
  </si>
  <si>
    <t>Nguyễn Xuân Kiên</t>
  </si>
  <si>
    <t>Lý Anh Kiệt</t>
  </si>
  <si>
    <t>Vũ Tuấn Khanh</t>
  </si>
  <si>
    <t>Nguyễn Nhật Khánh</t>
  </si>
  <si>
    <t>Trần Quốc Khánh</t>
  </si>
  <si>
    <t>Nguyễn Hoàng Lan</t>
  </si>
  <si>
    <t>Ngô Tùng Lâm</t>
  </si>
  <si>
    <t>Đỗ Thị Ngọc Linh</t>
  </si>
  <si>
    <t>Nguyễn Công Lộc</t>
  </si>
  <si>
    <t>Dương Hoàng Minh</t>
  </si>
  <si>
    <t>Đinh Quang Minh</t>
  </si>
  <si>
    <t>Trần Hải Minh</t>
  </si>
  <si>
    <t>Đặng Hoài Nam</t>
  </si>
  <si>
    <t>Trần Văn Ninh</t>
  </si>
  <si>
    <t>Đinh Đăng Ngọc</t>
  </si>
  <si>
    <t>Đặng Trung Nguyên</t>
  </si>
  <si>
    <t>Nguyễn Đình Thanh Phong</t>
  </si>
  <si>
    <t>Phạm Hải Phú</t>
  </si>
  <si>
    <t>Nguyễn Văn Phương</t>
  </si>
  <si>
    <t>Bùi Minh Quang</t>
  </si>
  <si>
    <t>Phạm Việt Quang</t>
  </si>
  <si>
    <t>Vũ Nhật Quang</t>
  </si>
  <si>
    <t>Ngô Văn Quân</t>
  </si>
  <si>
    <t>Dương Ngô Quỳnh</t>
  </si>
  <si>
    <t>Dương Xuân Sơn</t>
  </si>
  <si>
    <t>Nguyễn Ngọc Sơn</t>
  </si>
  <si>
    <t>Nguyễn Tiến Sơn</t>
  </si>
  <si>
    <t>Lê Mạnh Tiến</t>
  </si>
  <si>
    <t>Nguyễn Văn Tiệp</t>
  </si>
  <si>
    <t>Nguyễn Trí Toàn</t>
  </si>
  <si>
    <t>Trần Đức Toàn</t>
  </si>
  <si>
    <t>Nguyễn Đức Anh Tuấn</t>
  </si>
  <si>
    <t>Ngô Thanh Tùng</t>
  </si>
  <si>
    <t>Yên Mạnh Tùng</t>
  </si>
  <si>
    <t>Hoàng Đức Thái</t>
  </si>
  <si>
    <t>Bùi Văn Thành</t>
  </si>
  <si>
    <t>Đoàn Minh Thành</t>
  </si>
  <si>
    <t>Trần Hữu Thiện</t>
  </si>
  <si>
    <t>Hoàng Văn Thuận</t>
  </si>
  <si>
    <t>Nguyễn Bá Trí</t>
  </si>
  <si>
    <t>Đào Hoàng Trung</t>
  </si>
  <si>
    <t>Nguyễn Đức Hoàng Trung</t>
  </si>
  <si>
    <t>Vũ Xuân Trường</t>
  </si>
  <si>
    <t>Nghiêm Quang Vinh</t>
  </si>
  <si>
    <t>Phạm Tuấn Vũ</t>
  </si>
  <si>
    <t>QH-2023-I/CQ-E-EC2</t>
  </si>
  <si>
    <t>Ấn định danh sách có 59 sinh viên./.</t>
  </si>
  <si>
    <t>Ấn định danh sách có 25 sinh viên./.</t>
  </si>
  <si>
    <t>Lê Thanh Sơn</t>
  </si>
  <si>
    <t>23021759</t>
  </si>
  <si>
    <t>23021761</t>
  </si>
  <si>
    <t>23021763</t>
  </si>
  <si>
    <t>23021765</t>
  </si>
  <si>
    <t>23021769</t>
  </si>
  <si>
    <t>23021770</t>
  </si>
  <si>
    <t>23021771</t>
  </si>
  <si>
    <t>23021775</t>
  </si>
  <si>
    <t>23021773</t>
  </si>
  <si>
    <t>23021777</t>
  </si>
  <si>
    <t>23021779</t>
  </si>
  <si>
    <t>23021783</t>
  </si>
  <si>
    <t>23021785</t>
  </si>
  <si>
    <t>23021787</t>
  </si>
  <si>
    <t>23021789</t>
  </si>
  <si>
    <t>23021791</t>
  </si>
  <si>
    <t>23021793</t>
  </si>
  <si>
    <t>23021795</t>
  </si>
  <si>
    <t>23021799</t>
  </si>
  <si>
    <t>23021803</t>
  </si>
  <si>
    <t>23021805</t>
  </si>
  <si>
    <t>23021807</t>
  </si>
  <si>
    <t>23021809</t>
  </si>
  <si>
    <t>23021811</t>
  </si>
  <si>
    <t>23021813</t>
  </si>
  <si>
    <t>23021817</t>
  </si>
  <si>
    <t>23021819</t>
  </si>
  <si>
    <t>23021821</t>
  </si>
  <si>
    <t>23021823</t>
  </si>
  <si>
    <t>23021825</t>
  </si>
  <si>
    <t>23021827</t>
  </si>
  <si>
    <t>23021829</t>
  </si>
  <si>
    <t>23021831</t>
  </si>
  <si>
    <t>23021833</t>
  </si>
  <si>
    <t>23021835</t>
  </si>
  <si>
    <t>23021837</t>
  </si>
  <si>
    <t>23021839</t>
  </si>
  <si>
    <t>23021847</t>
  </si>
  <si>
    <t>23021849</t>
  </si>
  <si>
    <t>23021851</t>
  </si>
  <si>
    <t>23021841</t>
  </si>
  <si>
    <t>23021843</t>
  </si>
  <si>
    <t>23021845</t>
  </si>
  <si>
    <t>23021853</t>
  </si>
  <si>
    <t>23021855</t>
  </si>
  <si>
    <t>23021857</t>
  </si>
  <si>
    <t>23021859</t>
  </si>
  <si>
    <t>23021861</t>
  </si>
  <si>
    <t>23021863</t>
  </si>
  <si>
    <t>23021865</t>
  </si>
  <si>
    <t>23021867</t>
  </si>
  <si>
    <t>23021869</t>
  </si>
  <si>
    <t>23021871</t>
  </si>
  <si>
    <t>23021875</t>
  </si>
  <si>
    <t>23021877</t>
  </si>
  <si>
    <t>23021873</t>
  </si>
  <si>
    <t>23021879</t>
  </si>
  <si>
    <t>23021881</t>
  </si>
  <si>
    <t>23021883</t>
  </si>
  <si>
    <t>23021885</t>
  </si>
  <si>
    <t>23021887</t>
  </si>
  <si>
    <t>23021889</t>
  </si>
  <si>
    <t>23021891</t>
  </si>
  <si>
    <t>23021893</t>
  </si>
  <si>
    <t>23021895</t>
  </si>
  <si>
    <t>23021897</t>
  </si>
  <si>
    <t>23021899</t>
  </si>
  <si>
    <t>23021915</t>
  </si>
  <si>
    <t>23021917</t>
  </si>
  <si>
    <t>23021919</t>
  </si>
  <si>
    <t>23021921</t>
  </si>
  <si>
    <t>23021923</t>
  </si>
  <si>
    <t>23021901</t>
  </si>
  <si>
    <t>23021903</t>
  </si>
  <si>
    <t>23021905</t>
  </si>
  <si>
    <t>23021907</t>
  </si>
  <si>
    <t>23021925</t>
  </si>
  <si>
    <t>23021927</t>
  </si>
  <si>
    <t>23021929</t>
  </si>
  <si>
    <t>23021931</t>
  </si>
  <si>
    <t>23020430</t>
  </si>
  <si>
    <t>23021909</t>
  </si>
  <si>
    <t>23021911</t>
  </si>
  <si>
    <t>23021913</t>
  </si>
  <si>
    <t>23021933</t>
  </si>
  <si>
    <t>23021935</t>
  </si>
  <si>
    <t>LỚP QH-2021-I/CQ-E-CE, HỌC KỲ 2, NĂM HỌC 2024-2025</t>
  </si>
  <si>
    <t>21020426</t>
  </si>
  <si>
    <t>21020558</t>
  </si>
  <si>
    <t>21020099</t>
  </si>
  <si>
    <t>21020889</t>
  </si>
  <si>
    <t>21020890</t>
  </si>
  <si>
    <t>21020134</t>
  </si>
  <si>
    <t>21020895</t>
  </si>
  <si>
    <t>21020432</t>
  </si>
  <si>
    <t>21020897</t>
  </si>
  <si>
    <t>21020900</t>
  </si>
  <si>
    <t>21020901</t>
  </si>
  <si>
    <t>21020902</t>
  </si>
  <si>
    <t>21020903</t>
  </si>
  <si>
    <t>21020433</t>
  </si>
  <si>
    <t>21020910</t>
  </si>
  <si>
    <t>21020911</t>
  </si>
  <si>
    <t>21020434</t>
  </si>
  <si>
    <t>21020435</t>
  </si>
  <si>
    <t>21020142</t>
  </si>
  <si>
    <t>21020437</t>
  </si>
  <si>
    <t>21020438</t>
  </si>
  <si>
    <t>21021663</t>
  </si>
  <si>
    <t>21020914</t>
  </si>
  <si>
    <t>21020439</t>
  </si>
  <si>
    <t>21020440</t>
  </si>
  <si>
    <t>21020916</t>
  </si>
  <si>
    <t>21020918</t>
  </si>
  <si>
    <t>21020443</t>
  </si>
  <si>
    <t>21020921</t>
  </si>
  <si>
    <t>21020447</t>
  </si>
  <si>
    <t>21020926</t>
  </si>
  <si>
    <t>21021664</t>
  </si>
  <si>
    <t>21020507</t>
  </si>
  <si>
    <t>21020450</t>
  </si>
  <si>
    <t>21020145</t>
  </si>
  <si>
    <t>21020930</t>
  </si>
  <si>
    <t>21020040</t>
  </si>
  <si>
    <t>21020451</t>
  </si>
  <si>
    <t>21020932</t>
  </si>
  <si>
    <t>21020508</t>
  </si>
  <si>
    <t>21020452</t>
  </si>
  <si>
    <t>21020936</t>
  </si>
  <si>
    <t>21020148</t>
  </si>
  <si>
    <t>21020453</t>
  </si>
  <si>
    <t>21020454</t>
  </si>
  <si>
    <t>21020456</t>
  </si>
  <si>
    <t>21020939</t>
  </si>
  <si>
    <t>21020101</t>
  </si>
  <si>
    <t>21020940</t>
  </si>
  <si>
    <t>21020941</t>
  </si>
  <si>
    <t>21020942</t>
  </si>
  <si>
    <t>21020943</t>
  </si>
  <si>
    <t>21020944</t>
  </si>
  <si>
    <t>21020455</t>
  </si>
  <si>
    <t>21020946</t>
  </si>
  <si>
    <t>21020947</t>
  </si>
  <si>
    <t>21020948</t>
  </si>
  <si>
    <t>21020951</t>
  </si>
  <si>
    <t>21020459</t>
  </si>
  <si>
    <t>21020557</t>
  </si>
  <si>
    <t>21020428</t>
  </si>
  <si>
    <t>21020559</t>
  </si>
  <si>
    <t>21020891</t>
  </si>
  <si>
    <t>21020430</t>
  </si>
  <si>
    <t>21020135</t>
  </si>
  <si>
    <t>21020431</t>
  </si>
  <si>
    <t>21021662</t>
  </si>
  <si>
    <t>21020138</t>
  </si>
  <si>
    <t>21020912</t>
  </si>
  <si>
    <t>21020913</t>
  </si>
  <si>
    <t>21020915</t>
  </si>
  <si>
    <t>21020917</t>
  </si>
  <si>
    <t>21020919</t>
  </si>
  <si>
    <t>21020562</t>
  </si>
  <si>
    <t>21020445</t>
  </si>
  <si>
    <t>21020446</t>
  </si>
  <si>
    <t>21020563</t>
  </si>
  <si>
    <t>21020928</t>
  </si>
  <si>
    <t>21020564</t>
  </si>
  <si>
    <t>21020150</t>
  </si>
  <si>
    <t>21020568</t>
  </si>
  <si>
    <t>21020569</t>
  </si>
  <si>
    <t>21020566</t>
  </si>
  <si>
    <t>21020567</t>
  </si>
  <si>
    <t>22022138</t>
  </si>
  <si>
    <t>22022171</t>
  </si>
  <si>
    <t>22022168</t>
  </si>
  <si>
    <t>22022189</t>
  </si>
  <si>
    <t>22022162</t>
  </si>
  <si>
    <t>22022200</t>
  </si>
  <si>
    <t>22022201</t>
  </si>
  <si>
    <t>22022206</t>
  </si>
  <si>
    <t>22022105</t>
  </si>
  <si>
    <t>22022121</t>
  </si>
  <si>
    <t>22022186</t>
  </si>
  <si>
    <t>22022122</t>
  </si>
  <si>
    <t>22022133</t>
  </si>
  <si>
    <t>22022198</t>
  </si>
  <si>
    <t>22022216</t>
  </si>
  <si>
    <t>22022151</t>
  </si>
  <si>
    <t>22022137</t>
  </si>
  <si>
    <t>22022181</t>
  </si>
  <si>
    <t>22022187</t>
  </si>
  <si>
    <t>22022191</t>
  </si>
  <si>
    <t>22022173</t>
  </si>
  <si>
    <t>22022136</t>
  </si>
  <si>
    <t>22022142</t>
  </si>
  <si>
    <t>22022150</t>
  </si>
  <si>
    <t>22022211</t>
  </si>
  <si>
    <t>22022128</t>
  </si>
  <si>
    <t>22022202</t>
  </si>
  <si>
    <t>22022141</t>
  </si>
  <si>
    <t>22022112</t>
  </si>
  <si>
    <t>22022143</t>
  </si>
  <si>
    <t>22022217</t>
  </si>
  <si>
    <t>22022184</t>
  </si>
  <si>
    <t>22022144</t>
  </si>
  <si>
    <t>22022101</t>
  </si>
  <si>
    <t>22022146</t>
  </si>
  <si>
    <t>22022109</t>
  </si>
  <si>
    <t>22022115</t>
  </si>
  <si>
    <t>22022165</t>
  </si>
  <si>
    <t>22022100</t>
  </si>
  <si>
    <t>22022155</t>
  </si>
  <si>
    <t>22022204</t>
  </si>
  <si>
    <t>22022176</t>
  </si>
  <si>
    <t>22022147</t>
  </si>
  <si>
    <t>22022106</t>
  </si>
  <si>
    <t>22022117</t>
  </si>
  <si>
    <t>22022152</t>
  </si>
  <si>
    <t>22022214</t>
  </si>
  <si>
    <t>22022124</t>
  </si>
  <si>
    <t>22022123</t>
  </si>
  <si>
    <t>22022111</t>
  </si>
  <si>
    <t>22022134</t>
  </si>
  <si>
    <t>22022194</t>
  </si>
  <si>
    <t>22022210</t>
  </si>
  <si>
    <t>22022127</t>
  </si>
  <si>
    <t>22022164</t>
  </si>
  <si>
    <t>22022108</t>
  </si>
  <si>
    <t>22022102</t>
  </si>
  <si>
    <t>22022163</t>
  </si>
  <si>
    <t>22022196</t>
  </si>
  <si>
    <t>22022190</t>
  </si>
  <si>
    <t>22022185</t>
  </si>
  <si>
    <t>22022183</t>
  </si>
  <si>
    <t>22022158</t>
  </si>
  <si>
    <t>22022149</t>
  </si>
  <si>
    <t>22022113</t>
  </si>
  <si>
    <t>22022148</t>
  </si>
  <si>
    <t>22022118</t>
  </si>
  <si>
    <t>22022157</t>
  </si>
  <si>
    <t>22022104</t>
  </si>
  <si>
    <t>22022172</t>
  </si>
  <si>
    <t>22022154</t>
  </si>
  <si>
    <t>22022207</t>
  </si>
  <si>
    <t>22022179</t>
  </si>
  <si>
    <t>22022208</t>
  </si>
  <si>
    <t>22022103</t>
  </si>
  <si>
    <t>22022130</t>
  </si>
  <si>
    <t>22022203</t>
  </si>
  <si>
    <t>22022182</t>
  </si>
  <si>
    <t>22022131</t>
  </si>
  <si>
    <t>22022159</t>
  </si>
  <si>
    <t>22022126</t>
  </si>
  <si>
    <t>22022169</t>
  </si>
  <si>
    <t>22022153</t>
  </si>
  <si>
    <t>22022213</t>
  </si>
  <si>
    <t>22022119</t>
  </si>
  <si>
    <t>22022174</t>
  </si>
  <si>
    <t>22022120</t>
  </si>
  <si>
    <t>22022145</t>
  </si>
  <si>
    <t>22022212</t>
  </si>
  <si>
    <t>22022116</t>
  </si>
  <si>
    <t>22022139</t>
  </si>
  <si>
    <t>22022167</t>
  </si>
  <si>
    <t>22022135</t>
  </si>
  <si>
    <t>22022215</t>
  </si>
  <si>
    <t>22022193</t>
  </si>
  <si>
    <t>22022192</t>
  </si>
  <si>
    <t>22022161</t>
  </si>
  <si>
    <t>22022197</t>
  </si>
  <si>
    <t>22022160</t>
  </si>
  <si>
    <t>22022178</t>
  </si>
  <si>
    <t>22022140</t>
  </si>
  <si>
    <t>22022132</t>
  </si>
  <si>
    <t>22022129</t>
  </si>
  <si>
    <t>22022199</t>
  </si>
  <si>
    <t>22022188</t>
  </si>
  <si>
    <t>22022175</t>
  </si>
  <si>
    <t>22022166</t>
  </si>
  <si>
    <t>22022110</t>
  </si>
  <si>
    <t>22022177</t>
  </si>
  <si>
    <t>22022125</t>
  </si>
  <si>
    <t>22022170</t>
  </si>
  <si>
    <t>22022114</t>
  </si>
  <si>
    <t>22022107</t>
  </si>
  <si>
    <t>22022195</t>
  </si>
  <si>
    <t>22022156</t>
  </si>
  <si>
    <t>22029039</t>
  </si>
  <si>
    <t>22029029</t>
  </si>
  <si>
    <t>22029042</t>
  </si>
  <si>
    <t>22029084</t>
  </si>
  <si>
    <t>22029060</t>
  </si>
  <si>
    <t>22029053</t>
  </si>
  <si>
    <t>22029057</t>
  </si>
  <si>
    <t>22029078</t>
  </si>
  <si>
    <t>22029047</t>
  </si>
  <si>
    <t>22029105</t>
  </si>
  <si>
    <t>22029045</t>
  </si>
  <si>
    <t>22029076</t>
  </si>
  <si>
    <t>22029103</t>
  </si>
  <si>
    <t>22029041</t>
  </si>
  <si>
    <t>22029011</t>
  </si>
  <si>
    <t>22029106</t>
  </si>
  <si>
    <t>22029068</t>
  </si>
  <si>
    <t>22029066</t>
  </si>
  <si>
    <t>22029023</t>
  </si>
  <si>
    <t>22029092</t>
  </si>
  <si>
    <t>22029025</t>
  </si>
  <si>
    <t>22029100</t>
  </si>
  <si>
    <t>22029077</t>
  </si>
  <si>
    <t>22029003</t>
  </si>
  <si>
    <t>22029085</t>
  </si>
  <si>
    <t>22029091</t>
  </si>
  <si>
    <t>22029034</t>
  </si>
  <si>
    <t>22029090</t>
  </si>
  <si>
    <t>22029083</t>
  </si>
  <si>
    <t>22029065</t>
  </si>
  <si>
    <t>22029016</t>
  </si>
  <si>
    <t>22029012</t>
  </si>
  <si>
    <t>22029030</t>
  </si>
  <si>
    <t>22029081</t>
  </si>
  <si>
    <t>22029088</t>
  </si>
  <si>
    <t>22029079</t>
  </si>
  <si>
    <t>22029086</t>
  </si>
  <si>
    <t>22029043</t>
  </si>
  <si>
    <t>22029052</t>
  </si>
  <si>
    <t>22029040</t>
  </si>
  <si>
    <t>22029098</t>
  </si>
  <si>
    <t>22029049</t>
  </si>
  <si>
    <t>22029027</t>
  </si>
  <si>
    <t>22029050</t>
  </si>
  <si>
    <t>22029087</t>
  </si>
  <si>
    <t>22029021</t>
  </si>
  <si>
    <t>22029032</t>
  </si>
  <si>
    <t>22029095</t>
  </si>
  <si>
    <t>22029024</t>
  </si>
  <si>
    <t>22029010</t>
  </si>
  <si>
    <t>22029093</t>
  </si>
  <si>
    <t>22029008</t>
  </si>
  <si>
    <t>22029097</t>
  </si>
  <si>
    <t>22029046</t>
  </si>
  <si>
    <t>22029089</t>
  </si>
  <si>
    <t>22029069</t>
  </si>
  <si>
    <t>22029056</t>
  </si>
  <si>
    <t>22029071</t>
  </si>
  <si>
    <t>22029074</t>
  </si>
  <si>
    <t>22029096</t>
  </si>
  <si>
    <t>22029018</t>
  </si>
  <si>
    <t>22029035</t>
  </si>
  <si>
    <t>22029014</t>
  </si>
  <si>
    <t>22029051</t>
  </si>
  <si>
    <t>22029019</t>
  </si>
  <si>
    <t>22029026</t>
  </si>
  <si>
    <t>22029063</t>
  </si>
  <si>
    <t>22029061</t>
  </si>
  <si>
    <t>22029072</t>
  </si>
  <si>
    <t>22029004</t>
  </si>
  <si>
    <t>22029036</t>
  </si>
  <si>
    <t>22029006</t>
  </si>
  <si>
    <t>22029002</t>
  </si>
  <si>
    <t>22029009</t>
  </si>
  <si>
    <t>22029000</t>
  </si>
  <si>
    <t>22029059</t>
  </si>
  <si>
    <t>22029094</t>
  </si>
  <si>
    <t>22029075</t>
  </si>
  <si>
    <t>22029005</t>
  </si>
  <si>
    <t>22029028</t>
  </si>
  <si>
    <t>22029033</t>
  </si>
  <si>
    <t>22029104</t>
  </si>
  <si>
    <t>22029054</t>
  </si>
  <si>
    <t>22029037</t>
  </si>
  <si>
    <t>22029001</t>
  </si>
  <si>
    <t>22029102</t>
  </si>
  <si>
    <t>22029020</t>
  </si>
  <si>
    <t>22029073</t>
  </si>
  <si>
    <t>22029038</t>
  </si>
  <si>
    <t>22029013</t>
  </si>
  <si>
    <t>22029048</t>
  </si>
  <si>
    <t>22029064</t>
  </si>
  <si>
    <t>22029099</t>
  </si>
  <si>
    <t>22029044</t>
  </si>
  <si>
    <t>22029055</t>
  </si>
  <si>
    <t>22029022</t>
  </si>
  <si>
    <t>22029082</t>
  </si>
  <si>
    <t>22029062</t>
  </si>
  <si>
    <t>22029031</t>
  </si>
  <si>
    <t>22029101</t>
  </si>
  <si>
    <t>22027166</t>
  </si>
  <si>
    <t>22029058</t>
  </si>
  <si>
    <t>22029067</t>
  </si>
  <si>
    <t>LỚP QH-2022-I/CQ-E-EC, HỌC KỲ 2, NĂM HỌC 2024-2025</t>
  </si>
  <si>
    <t>LỚP QH-2022-I/CQ-E-CE2, HỌC KỲ 2, NĂM HỌC 2024-2025</t>
  </si>
  <si>
    <t>LỚP QH-2022-I/CQ-E-CE1, HỌC KỲ 2, NĂM HỌC 2024-2025</t>
  </si>
  <si>
    <t>LỚP QH-2021-I/CQ-E-RE, HỌC KỲ 2, NĂM HỌC 2024-2025</t>
  </si>
  <si>
    <t>23020781</t>
  </si>
  <si>
    <t>23020783</t>
  </si>
  <si>
    <t>23020785</t>
  </si>
  <si>
    <t>23020787</t>
  </si>
  <si>
    <t>23020789</t>
  </si>
  <si>
    <t>23020791</t>
  </si>
  <si>
    <t>23020793</t>
  </si>
  <si>
    <t>23020795</t>
  </si>
  <si>
    <t>23020797</t>
  </si>
  <si>
    <t>23020799</t>
  </si>
  <si>
    <t>23020801</t>
  </si>
  <si>
    <t>23020803</t>
  </si>
  <si>
    <t>23020805</t>
  </si>
  <si>
    <t>23020807</t>
  </si>
  <si>
    <t>23020809</t>
  </si>
  <si>
    <t>23020811</t>
  </si>
  <si>
    <t>23020813</t>
  </si>
  <si>
    <t>23020815</t>
  </si>
  <si>
    <t>23020817</t>
  </si>
  <si>
    <t>23020819</t>
  </si>
  <si>
    <t>23020825</t>
  </si>
  <si>
    <t>23020827</t>
  </si>
  <si>
    <t>23020829</t>
  </si>
  <si>
    <t>23020821</t>
  </si>
  <si>
    <t>23020823</t>
  </si>
  <si>
    <t>23020831</t>
  </si>
  <si>
    <t>23020833</t>
  </si>
  <si>
    <t>23020835</t>
  </si>
  <si>
    <t>23020837</t>
  </si>
  <si>
    <t>23020839</t>
  </si>
  <si>
    <t>23020841</t>
  </si>
  <si>
    <t>23020843</t>
  </si>
  <si>
    <t>23020845</t>
  </si>
  <si>
    <t>23020847</t>
  </si>
  <si>
    <t>23020849</t>
  </si>
  <si>
    <t>23020851</t>
  </si>
  <si>
    <t>23020853</t>
  </si>
  <si>
    <t>23020855</t>
  </si>
  <si>
    <t>23020857</t>
  </si>
  <si>
    <t>23020859</t>
  </si>
  <si>
    <t>23020861</t>
  </si>
  <si>
    <t>23020863</t>
  </si>
  <si>
    <t>23020867</t>
  </si>
  <si>
    <t>23020869</t>
  </si>
  <si>
    <t>23020871</t>
  </si>
  <si>
    <t>23020883</t>
  </si>
  <si>
    <t>23020885</t>
  </si>
  <si>
    <t>23020887</t>
  </si>
  <si>
    <t>23020889</t>
  </si>
  <si>
    <t>23020873</t>
  </si>
  <si>
    <t>23020893</t>
  </si>
  <si>
    <t>23020895</t>
  </si>
  <si>
    <t>23020875</t>
  </si>
  <si>
    <t>23020877</t>
  </si>
  <si>
    <t>23020879</t>
  </si>
  <si>
    <t>23020881</t>
  </si>
  <si>
    <t>23020897</t>
  </si>
  <si>
    <t>LỚP QH-2023-I/CQ-E-CE1, HỌC KỲ 2, NĂM HỌC 2024-2025</t>
  </si>
  <si>
    <t>23020780</t>
  </si>
  <si>
    <t>23020782</t>
  </si>
  <si>
    <t>Vũ Đức Anh</t>
  </si>
  <si>
    <t>23020784</t>
  </si>
  <si>
    <t>Nguyễn Quang Bảo</t>
  </si>
  <si>
    <t>23020788</t>
  </si>
  <si>
    <t>Hoàng Hải Chiến</t>
  </si>
  <si>
    <t>23020786</t>
  </si>
  <si>
    <t>23020790</t>
  </si>
  <si>
    <t>Nguyễn Văn Dân</t>
  </si>
  <si>
    <t>23020792</t>
  </si>
  <si>
    <t>23020794</t>
  </si>
  <si>
    <t>Nguyễn Mạnh Duy</t>
  </si>
  <si>
    <t>23020796</t>
  </si>
  <si>
    <t>Đỗ Tùng Dương</t>
  </si>
  <si>
    <t>23020798</t>
  </si>
  <si>
    <t>Phùng Khắc Dương</t>
  </si>
  <si>
    <t>23020800</t>
  </si>
  <si>
    <t>Trịnh Đình Đạt</t>
  </si>
  <si>
    <t>23020802</t>
  </si>
  <si>
    <t>23020804</t>
  </si>
  <si>
    <t>Trương Hoàng Giang</t>
  </si>
  <si>
    <t>23020806</t>
  </si>
  <si>
    <t>Hoàng Viết Hiệp</t>
  </si>
  <si>
    <t>23020808</t>
  </si>
  <si>
    <t>Nguyễn Đình Hiếu</t>
  </si>
  <si>
    <t>23020810</t>
  </si>
  <si>
    <t>Phạm Đức Hiếu</t>
  </si>
  <si>
    <t>23020812</t>
  </si>
  <si>
    <t>Đoàn Quang Hoàn</t>
  </si>
  <si>
    <t>23020814</t>
  </si>
  <si>
    <t>Mai Huy Hoàng</t>
  </si>
  <si>
    <t>23020816</t>
  </si>
  <si>
    <t>23020818</t>
  </si>
  <si>
    <t>Vũ Huy Hoàng</t>
  </si>
  <si>
    <t>23020820</t>
  </si>
  <si>
    <t>Hoàng Minh Hưng</t>
  </si>
  <si>
    <t>23020824</t>
  </si>
  <si>
    <t>Đỗ Tuấn Khanh</t>
  </si>
  <si>
    <t>23020826</t>
  </si>
  <si>
    <t>Mai Gia Khánh</t>
  </si>
  <si>
    <t>23020828</t>
  </si>
  <si>
    <t>23020830</t>
  </si>
  <si>
    <t>Trần Thế Khôi</t>
  </si>
  <si>
    <t>23020822</t>
  </si>
  <si>
    <t>Trần Văn Kiên</t>
  </si>
  <si>
    <t>23020832</t>
  </si>
  <si>
    <t>Nguyễn Việt Linh</t>
  </si>
  <si>
    <t>23020834</t>
  </si>
  <si>
    <t>Đinh Thành Long</t>
  </si>
  <si>
    <t>23020836</t>
  </si>
  <si>
    <t>Hoàng Đức Mạnh</t>
  </si>
  <si>
    <t>23020838</t>
  </si>
  <si>
    <t>23020840</t>
  </si>
  <si>
    <t>Tạ Đức Mạnh</t>
  </si>
  <si>
    <t>23020842</t>
  </si>
  <si>
    <t>23020844</t>
  </si>
  <si>
    <t>Vũ Ngọc Trường Minh</t>
  </si>
  <si>
    <t>23020848</t>
  </si>
  <si>
    <t>Phan Đình Phương Nam</t>
  </si>
  <si>
    <t>23020850</t>
  </si>
  <si>
    <t>Đặng Trọng Nghĩa</t>
  </si>
  <si>
    <t>23020852</t>
  </si>
  <si>
    <t>Lê Nguyễn</t>
  </si>
  <si>
    <t>23020854</t>
  </si>
  <si>
    <t>Chu Hồng Phong</t>
  </si>
  <si>
    <t>23020856</t>
  </si>
  <si>
    <t>Vũ Hải Phong</t>
  </si>
  <si>
    <t>23020858</t>
  </si>
  <si>
    <t>Hà Thu Phương</t>
  </si>
  <si>
    <t>23020860</t>
  </si>
  <si>
    <t>23020862</t>
  </si>
  <si>
    <t>23020864</t>
  </si>
  <si>
    <t>Trần Văn Trung Quân</t>
  </si>
  <si>
    <t>23020866</t>
  </si>
  <si>
    <t>Lê Minh Quyền</t>
  </si>
  <si>
    <t>23020868</t>
  </si>
  <si>
    <t>Nguyễn Thế Hoàng Sơn</t>
  </si>
  <si>
    <t>23020870</t>
  </si>
  <si>
    <t>Phan Thành Tài</t>
  </si>
  <si>
    <t>23020872</t>
  </si>
  <si>
    <t>Nguyễn Trọng Tấn</t>
  </si>
  <si>
    <t>23020884</t>
  </si>
  <si>
    <t>Nguyễn Hải Thanh</t>
  </si>
  <si>
    <t>23020886</t>
  </si>
  <si>
    <t>Nguyễn Tiến Thành</t>
  </si>
  <si>
    <t>23020888</t>
  </si>
  <si>
    <t>Lưu Tiến Thịnh</t>
  </si>
  <si>
    <t>23020874</t>
  </si>
  <si>
    <t>Vũ Hàn Tín</t>
  </si>
  <si>
    <t>23020890</t>
  </si>
  <si>
    <t>Trịnh Thị Huyền Trang</t>
  </si>
  <si>
    <t>23020892</t>
  </si>
  <si>
    <t>23020894</t>
  </si>
  <si>
    <t>Mã Thành Trung</t>
  </si>
  <si>
    <t>23020876</t>
  </si>
  <si>
    <t>Đoàn Mạnh Tuấn</t>
  </si>
  <si>
    <t>23020878</t>
  </si>
  <si>
    <t>Quách Thanh Tuấn</t>
  </si>
  <si>
    <t>23020880</t>
  </si>
  <si>
    <t>23020882</t>
  </si>
  <si>
    <t>Đỗ Đặng Tuyên</t>
  </si>
  <si>
    <t>23020896</t>
  </si>
  <si>
    <t>Lương Hữu Việt</t>
  </si>
  <si>
    <t>23020898</t>
  </si>
  <si>
    <t>Lê Hoàng Vũ</t>
  </si>
  <si>
    <t>23020718</t>
  </si>
  <si>
    <t>23020719</t>
  </si>
  <si>
    <t>23020721</t>
  </si>
  <si>
    <t>23020722</t>
  </si>
  <si>
    <t>23020723</t>
  </si>
  <si>
    <t>23020724</t>
  </si>
  <si>
    <t>23020727</t>
  </si>
  <si>
    <t>23020725</t>
  </si>
  <si>
    <t>23020728</t>
  </si>
  <si>
    <t>23020729</t>
  </si>
  <si>
    <t>23020730</t>
  </si>
  <si>
    <t>23020731</t>
  </si>
  <si>
    <t>23020732</t>
  </si>
  <si>
    <t>23020733</t>
  </si>
  <si>
    <t>23020734</t>
  </si>
  <si>
    <t>23020735</t>
  </si>
  <si>
    <t>23020736</t>
  </si>
  <si>
    <t>23020738</t>
  </si>
  <si>
    <t>23020739</t>
  </si>
  <si>
    <t>23020740</t>
  </si>
  <si>
    <t>23020741</t>
  </si>
  <si>
    <t>23020742</t>
  </si>
  <si>
    <t>23020743</t>
  </si>
  <si>
    <t>23020744</t>
  </si>
  <si>
    <t>23020745</t>
  </si>
  <si>
    <t>23020746</t>
  </si>
  <si>
    <t>23020747</t>
  </si>
  <si>
    <t>23020748</t>
  </si>
  <si>
    <t>23020749</t>
  </si>
  <si>
    <t>23020750</t>
  </si>
  <si>
    <t>23020751</t>
  </si>
  <si>
    <t>23020752</t>
  </si>
  <si>
    <t>23020753</t>
  </si>
  <si>
    <t>23020754</t>
  </si>
  <si>
    <t>23020755</t>
  </si>
  <si>
    <t>23020756</t>
  </si>
  <si>
    <t>23020757</t>
  </si>
  <si>
    <t>23020758</t>
  </si>
  <si>
    <t>23020759</t>
  </si>
  <si>
    <t>23020760</t>
  </si>
  <si>
    <t>23020761</t>
  </si>
  <si>
    <t>23020762</t>
  </si>
  <si>
    <t>23020763</t>
  </si>
  <si>
    <t>23020764</t>
  </si>
  <si>
    <t>23020765</t>
  </si>
  <si>
    <t>23020772</t>
  </si>
  <si>
    <t>23020773</t>
  </si>
  <si>
    <t>23020774</t>
  </si>
  <si>
    <t>23020766</t>
  </si>
  <si>
    <t>23020776</t>
  </si>
  <si>
    <t>23020777</t>
  </si>
  <si>
    <t>23020767</t>
  </si>
  <si>
    <t>23020768</t>
  </si>
  <si>
    <t>23020769</t>
  </si>
  <si>
    <t>23020770</t>
  </si>
  <si>
    <t>23020778</t>
  </si>
  <si>
    <t>LỚP QH-2023-I/CQ-E-RE, HỌC KỲ 2, NĂM HỌC 2024-2025</t>
  </si>
  <si>
    <t>LỚP QH-2023-I/CQ-E-CE2, HỌC KỲ 2, NĂM HỌC 2024-2025</t>
  </si>
  <si>
    <t>23021758</t>
  </si>
  <si>
    <t>23021760</t>
  </si>
  <si>
    <t>23021762</t>
  </si>
  <si>
    <t>23021764</t>
  </si>
  <si>
    <t>23021766</t>
  </si>
  <si>
    <t>23021768</t>
  </si>
  <si>
    <t>23021772</t>
  </si>
  <si>
    <t>23021774</t>
  </si>
  <si>
    <t>23021776</t>
  </si>
  <si>
    <t>23021778</t>
  </si>
  <si>
    <t>23021780</t>
  </si>
  <si>
    <t>23021782</t>
  </si>
  <si>
    <t>23021784</t>
  </si>
  <si>
    <t>23021786</t>
  </si>
  <si>
    <t>23021788</t>
  </si>
  <si>
    <t>23021792</t>
  </si>
  <si>
    <t>23021794</t>
  </si>
  <si>
    <t>23021796</t>
  </si>
  <si>
    <t>23021798</t>
  </si>
  <si>
    <t>23021802</t>
  </si>
  <si>
    <t>23021804</t>
  </si>
  <si>
    <t>23021806</t>
  </si>
  <si>
    <t>23021808</t>
  </si>
  <si>
    <t>23021810</t>
  </si>
  <si>
    <t>23021812</t>
  </si>
  <si>
    <t>23021814</t>
  </si>
  <si>
    <t>23021816</t>
  </si>
  <si>
    <t>23021818</t>
  </si>
  <si>
    <t>23021820</t>
  </si>
  <si>
    <t>23021822</t>
  </si>
  <si>
    <t>23021824</t>
  </si>
  <si>
    <t>23021826</t>
  </si>
  <si>
    <t>23021828</t>
  </si>
  <si>
    <t>23021830</t>
  </si>
  <si>
    <t>23021832</t>
  </si>
  <si>
    <t>23021834</t>
  </si>
  <si>
    <t>23021836</t>
  </si>
  <si>
    <t>23021838</t>
  </si>
  <si>
    <t>23021846</t>
  </si>
  <si>
    <t>23021848</t>
  </si>
  <si>
    <t>23021850</t>
  </si>
  <si>
    <t>23021852</t>
  </si>
  <si>
    <t>23021840</t>
  </si>
  <si>
    <t>23021842</t>
  </si>
  <si>
    <t>23021844</t>
  </si>
  <si>
    <t>23021854</t>
  </si>
  <si>
    <t>23021856</t>
  </si>
  <si>
    <t>23021858</t>
  </si>
  <si>
    <t>23021860</t>
  </si>
  <si>
    <t>23021862</t>
  </si>
  <si>
    <t>23021864</t>
  </si>
  <si>
    <t>23021866</t>
  </si>
  <si>
    <t>23021868</t>
  </si>
  <si>
    <t>23021870</t>
  </si>
  <si>
    <t>23021872</t>
  </si>
  <si>
    <t>23021874</t>
  </si>
  <si>
    <t>23021876</t>
  </si>
  <si>
    <t>23021878</t>
  </si>
  <si>
    <t>23021880</t>
  </si>
  <si>
    <t>23021882</t>
  </si>
  <si>
    <t>23021884</t>
  </si>
  <si>
    <t>23021886</t>
  </si>
  <si>
    <t>23021888</t>
  </si>
  <si>
    <t>23021890</t>
  </si>
  <si>
    <t>23021892</t>
  </si>
  <si>
    <t>23021894</t>
  </si>
  <si>
    <t>23021896</t>
  </si>
  <si>
    <t>23021898</t>
  </si>
  <si>
    <t>23021900</t>
  </si>
  <si>
    <t>23021916</t>
  </si>
  <si>
    <t>23021918</t>
  </si>
  <si>
    <t>23021920</t>
  </si>
  <si>
    <t>23021922</t>
  </si>
  <si>
    <t>23021902</t>
  </si>
  <si>
    <t>23021904</t>
  </si>
  <si>
    <t>23021906</t>
  </si>
  <si>
    <t>23021924</t>
  </si>
  <si>
    <t>23021926</t>
  </si>
  <si>
    <t>23021928</t>
  </si>
  <si>
    <t>23021930</t>
  </si>
  <si>
    <t>23021908</t>
  </si>
  <si>
    <t>23021910</t>
  </si>
  <si>
    <t>23021914</t>
  </si>
  <si>
    <t>23021932</t>
  </si>
  <si>
    <t>23021934</t>
  </si>
  <si>
    <t>23021936</t>
  </si>
  <si>
    <t>LỚP QH-2023-I/CQ-E-EC1, HỌC KỲ 2, NĂM HỌC 2024-2025</t>
  </si>
  <si>
    <t>LỚP QH-2023-I/CQ-E-EC2, HỌC KỲ 2, NĂM HỌC 2024-2025</t>
  </si>
  <si>
    <t>24020371</t>
  </si>
  <si>
    <t>24020379</t>
  </si>
  <si>
    <t>24020387</t>
  </si>
  <si>
    <t>24020395</t>
  </si>
  <si>
    <t>24020403</t>
  </si>
  <si>
    <t>24020411</t>
  </si>
  <si>
    <t>24020419</t>
  </si>
  <si>
    <t>24020427</t>
  </si>
  <si>
    <t>24020451</t>
  </si>
  <si>
    <t>24020459</t>
  </si>
  <si>
    <t>24020467</t>
  </si>
  <si>
    <t>24020475</t>
  </si>
  <si>
    <t>24020435</t>
  </si>
  <si>
    <t>24020443</t>
  </si>
  <si>
    <t>24020483</t>
  </si>
  <si>
    <t>24020491</t>
  </si>
  <si>
    <t>24020497</t>
  </si>
  <si>
    <t>24020507</t>
  </si>
  <si>
    <t>24020515</t>
  </si>
  <si>
    <t>24020523</t>
  </si>
  <si>
    <t>24020531</t>
  </si>
  <si>
    <t>24020539</t>
  </si>
  <si>
    <t>24020547</t>
  </si>
  <si>
    <t>24020555</t>
  </si>
  <si>
    <t>24020563</t>
  </si>
  <si>
    <t>24020571</t>
  </si>
  <si>
    <t>24020579</t>
  </si>
  <si>
    <t>24020587</t>
  </si>
  <si>
    <t>24020595</t>
  </si>
  <si>
    <t>24020603</t>
  </si>
  <si>
    <t>24020611</t>
  </si>
  <si>
    <t>24020619</t>
  </si>
  <si>
    <t>24020627</t>
  </si>
  <si>
    <t>24020635</t>
  </si>
  <si>
    <t>24020643</t>
  </si>
  <si>
    <t>24020651</t>
  </si>
  <si>
    <t>24020659</t>
  </si>
  <si>
    <t>24020667</t>
  </si>
  <si>
    <t>24020675</t>
  </si>
  <si>
    <t>24020683</t>
  </si>
  <si>
    <t>24020691</t>
  </si>
  <si>
    <t>LỚP QH-2024-I/CQ-E-CE1, HỌC KỲ 2, NĂM HỌC 2024-2025</t>
  </si>
  <si>
    <t>24020372</t>
  </si>
  <si>
    <t>24020380</t>
  </si>
  <si>
    <t>24020388</t>
  </si>
  <si>
    <t>24020396</t>
  </si>
  <si>
    <t>24020404</t>
  </si>
  <si>
    <t>24020412</t>
  </si>
  <si>
    <t>24020420</t>
  </si>
  <si>
    <t>24020452</t>
  </si>
  <si>
    <t>24020468</t>
  </si>
  <si>
    <t>24020476</t>
  </si>
  <si>
    <t>24020460</t>
  </si>
  <si>
    <t>24020428</t>
  </si>
  <si>
    <t>24020436</t>
  </si>
  <si>
    <t>24020444</t>
  </si>
  <si>
    <t>24020484</t>
  </si>
  <si>
    <t>24020492</t>
  </si>
  <si>
    <t>24020500</t>
  </si>
  <si>
    <t>24020508</t>
  </si>
  <si>
    <t>24020516</t>
  </si>
  <si>
    <t>24020524</t>
  </si>
  <si>
    <t>24020532</t>
  </si>
  <si>
    <t>24020540</t>
  </si>
  <si>
    <t>24020548</t>
  </si>
  <si>
    <t>24020556</t>
  </si>
  <si>
    <t>24020564</t>
  </si>
  <si>
    <t>24020572</t>
  </si>
  <si>
    <t>24020580</t>
  </si>
  <si>
    <t>24020588</t>
  </si>
  <si>
    <t>24020596</t>
  </si>
  <si>
    <t>24020604</t>
  </si>
  <si>
    <t>24020620</t>
  </si>
  <si>
    <t>24020612</t>
  </si>
  <si>
    <t>24020628</t>
  </si>
  <si>
    <t>24020636</t>
  </si>
  <si>
    <t>24020644</t>
  </si>
  <si>
    <t>24020652</t>
  </si>
  <si>
    <t>24020660</t>
  </si>
  <si>
    <t>24020668</t>
  </si>
  <si>
    <t>24020676</t>
  </si>
  <si>
    <t>24020684</t>
  </si>
  <si>
    <t>24020692</t>
  </si>
  <si>
    <t>LỚP QH-2024-I/CQ-E-CE2, HỌC KỲ 2, NĂM HỌC 2024-2025</t>
  </si>
  <si>
    <t>24020373</t>
  </si>
  <si>
    <t>24020381</t>
  </si>
  <si>
    <t>24020389</t>
  </si>
  <si>
    <t>24020397</t>
  </si>
  <si>
    <t>24020405</t>
  </si>
  <si>
    <t>24020413</t>
  </si>
  <si>
    <t>24020421</t>
  </si>
  <si>
    <t>24020453</t>
  </si>
  <si>
    <t>24020469</t>
  </si>
  <si>
    <t>24020477</t>
  </si>
  <si>
    <t>24020461</t>
  </si>
  <si>
    <t>24020437</t>
  </si>
  <si>
    <t>24020429</t>
  </si>
  <si>
    <t>24020445</t>
  </si>
  <si>
    <t>24020485</t>
  </si>
  <si>
    <t>24020493</t>
  </si>
  <si>
    <t>24020501</t>
  </si>
  <si>
    <t>24020509</t>
  </si>
  <si>
    <t>24020533</t>
  </si>
  <si>
    <t>24020525</t>
  </si>
  <si>
    <t>24020541</t>
  </si>
  <si>
    <t>24020549</t>
  </si>
  <si>
    <t>24020557</t>
  </si>
  <si>
    <t>24020565</t>
  </si>
  <si>
    <t>24020573</t>
  </si>
  <si>
    <t>24020581</t>
  </si>
  <si>
    <t>24020589</t>
  </si>
  <si>
    <t>24020597</t>
  </si>
  <si>
    <t>24020605</t>
  </si>
  <si>
    <t>24020621</t>
  </si>
  <si>
    <t>24020613</t>
  </si>
  <si>
    <t>24020629</t>
  </si>
  <si>
    <t>24020637</t>
  </si>
  <si>
    <t>24020653</t>
  </si>
  <si>
    <t>24020645</t>
  </si>
  <si>
    <t>24020661</t>
  </si>
  <si>
    <t>24020669</t>
  </si>
  <si>
    <t>24020677</t>
  </si>
  <si>
    <t>24020685</t>
  </si>
  <si>
    <t>24020693</t>
  </si>
  <si>
    <t>LỚP QH-2024-I/CQ-E-CE3, HỌC KỲ 2, NĂM HỌC 2024-2025</t>
  </si>
  <si>
    <t>24020374</t>
  </si>
  <si>
    <t>24020382</t>
  </si>
  <si>
    <t>24020398</t>
  </si>
  <si>
    <t>24020406</t>
  </si>
  <si>
    <t>24020414</t>
  </si>
  <si>
    <t>24020422</t>
  </si>
  <si>
    <t>24020454</t>
  </si>
  <si>
    <t>24020470</t>
  </si>
  <si>
    <t>24020462</t>
  </si>
  <si>
    <t>24020438</t>
  </si>
  <si>
    <t>24020430</t>
  </si>
  <si>
    <t>24020446</t>
  </si>
  <si>
    <t>24020478</t>
  </si>
  <si>
    <t>24020486</t>
  </si>
  <si>
    <t>24020494</t>
  </si>
  <si>
    <t>24020502</t>
  </si>
  <si>
    <t>24020510</t>
  </si>
  <si>
    <t>24020518</t>
  </si>
  <si>
    <t>24020534</t>
  </si>
  <si>
    <t>24020526</t>
  </si>
  <si>
    <t>24020542</t>
  </si>
  <si>
    <t>24020550</t>
  </si>
  <si>
    <t>24020558</t>
  </si>
  <si>
    <t>24020566</t>
  </si>
  <si>
    <t>24020574</t>
  </si>
  <si>
    <t>24020582</t>
  </si>
  <si>
    <t>24020590</t>
  </si>
  <si>
    <t>24020598</t>
  </si>
  <si>
    <t>24020606</t>
  </si>
  <si>
    <t>24020622</t>
  </si>
  <si>
    <t>24020614</t>
  </si>
  <si>
    <t>24020638</t>
  </si>
  <si>
    <t>24020646</t>
  </si>
  <si>
    <t>24020654</t>
  </si>
  <si>
    <t>24020662</t>
  </si>
  <si>
    <t>24020670</t>
  </si>
  <si>
    <t>24020678</t>
  </si>
  <si>
    <t>24020686</t>
  </si>
  <si>
    <t>24020694</t>
  </si>
  <si>
    <t>LỚP QH-2024-I/CQ-E-CE4, HỌC KỲ 2, NĂM HỌC 2024-2025</t>
  </si>
  <si>
    <t>24020375</t>
  </si>
  <si>
    <t>24020383</t>
  </si>
  <si>
    <t>24020391</t>
  </si>
  <si>
    <t>24020399</t>
  </si>
  <si>
    <t>24020407</t>
  </si>
  <si>
    <t>24020415</t>
  </si>
  <si>
    <t>24020423</t>
  </si>
  <si>
    <t>24020455</t>
  </si>
  <si>
    <t>24020471</t>
  </si>
  <si>
    <t>24020463</t>
  </si>
  <si>
    <t>24020439</t>
  </si>
  <si>
    <t>24020431</t>
  </si>
  <si>
    <t>24020447</t>
  </si>
  <si>
    <t>24020479</t>
  </si>
  <si>
    <t>24020487</t>
  </si>
  <si>
    <t>24020495</t>
  </si>
  <si>
    <t>24020503</t>
  </si>
  <si>
    <t>24020511</t>
  </si>
  <si>
    <t>24020519</t>
  </si>
  <si>
    <t>24020535</t>
  </si>
  <si>
    <t>24020527</t>
  </si>
  <si>
    <t>24020543</t>
  </si>
  <si>
    <t>24020551</t>
  </si>
  <si>
    <t>24020559</t>
  </si>
  <si>
    <t>24020567</t>
  </si>
  <si>
    <t>24020575</t>
  </si>
  <si>
    <t>24020607</t>
  </si>
  <si>
    <t>24020623</t>
  </si>
  <si>
    <t>24020615</t>
  </si>
  <si>
    <t>24020631</t>
  </si>
  <si>
    <t>24020639</t>
  </si>
  <si>
    <t>24020647</t>
  </si>
  <si>
    <t>24020655</t>
  </si>
  <si>
    <t>24020663</t>
  </si>
  <si>
    <t>24020671</t>
  </si>
  <si>
    <t>24020679</t>
  </si>
  <si>
    <t>24020687</t>
  </si>
  <si>
    <t>24020695</t>
  </si>
  <si>
    <t>LỚP QH-2024-I/CQ-E-CE5, HỌC KỲ 2, NĂM HỌC 2024-2025</t>
  </si>
  <si>
    <t>24020376</t>
  </si>
  <si>
    <t>24020384</t>
  </si>
  <si>
    <t>24020392</t>
  </si>
  <si>
    <t>24020400</t>
  </si>
  <si>
    <t>24020408</t>
  </si>
  <si>
    <t>24020416</t>
  </si>
  <si>
    <t>24020424</t>
  </si>
  <si>
    <t>24020456</t>
  </si>
  <si>
    <t>24020464</t>
  </si>
  <si>
    <t>24020440</t>
  </si>
  <si>
    <t>24020432</t>
  </si>
  <si>
    <t>24020448</t>
  </si>
  <si>
    <t>24020480</t>
  </si>
  <si>
    <t>24020488</t>
  </si>
  <si>
    <t>24020496</t>
  </si>
  <si>
    <t>24020504</t>
  </si>
  <si>
    <t>24020512</t>
  </si>
  <si>
    <t>24020520</t>
  </si>
  <si>
    <t>24020528</t>
  </si>
  <si>
    <t>24020536</t>
  </si>
  <si>
    <t>24020544</t>
  </si>
  <si>
    <t>24020552</t>
  </si>
  <si>
    <t>24020560</t>
  </si>
  <si>
    <t>24020568</t>
  </si>
  <si>
    <t>24020576</t>
  </si>
  <si>
    <t>24020584</t>
  </si>
  <si>
    <t>24020592</t>
  </si>
  <si>
    <t>24020600</t>
  </si>
  <si>
    <t>24020608</t>
  </si>
  <si>
    <t>24020624</t>
  </si>
  <si>
    <t>24020616</t>
  </si>
  <si>
    <t>24020632</t>
  </si>
  <si>
    <t>24020640</t>
  </si>
  <si>
    <t>24020648</t>
  </si>
  <si>
    <t>24020656</t>
  </si>
  <si>
    <t>24020664</t>
  </si>
  <si>
    <t>24020680</t>
  </si>
  <si>
    <t>24020672</t>
  </si>
  <si>
    <t>24020688</t>
  </si>
  <si>
    <t>24020696</t>
  </si>
  <si>
    <t>24020377</t>
  </si>
  <si>
    <t>24020385</t>
  </si>
  <si>
    <t>24020393</t>
  </si>
  <si>
    <t>24020401</t>
  </si>
  <si>
    <t>24020409</t>
  </si>
  <si>
    <t>24020417</t>
  </si>
  <si>
    <t>24020425</t>
  </si>
  <si>
    <t>24020457</t>
  </si>
  <si>
    <t>24020465</t>
  </si>
  <si>
    <t>24020441</t>
  </si>
  <si>
    <t>24020433</t>
  </si>
  <si>
    <t>24020449</t>
  </si>
  <si>
    <t>24020481</t>
  </si>
  <si>
    <t>24020489</t>
  </si>
  <si>
    <t>24020499</t>
  </si>
  <si>
    <t>24020505</t>
  </si>
  <si>
    <t>24020513</t>
  </si>
  <si>
    <t>24020521</t>
  </si>
  <si>
    <t>24020529</t>
  </si>
  <si>
    <t>24020537</t>
  </si>
  <si>
    <t>24020545</t>
  </si>
  <si>
    <t>24020553</t>
  </si>
  <si>
    <t>24020561</t>
  </si>
  <si>
    <t>24020569</t>
  </si>
  <si>
    <t>24020577</t>
  </si>
  <si>
    <t>24020585</t>
  </si>
  <si>
    <t>24020593</t>
  </si>
  <si>
    <t>24020601</t>
  </si>
  <si>
    <t>24020609</t>
  </si>
  <si>
    <t>24020617</t>
  </si>
  <si>
    <t>24020625</t>
  </si>
  <si>
    <t>24020633</t>
  </si>
  <si>
    <t>24020641</t>
  </si>
  <si>
    <t>24020649</t>
  </si>
  <si>
    <t>24020657</t>
  </si>
  <si>
    <t>24020665</t>
  </si>
  <si>
    <t>24020673</t>
  </si>
  <si>
    <t>24020681</t>
  </si>
  <si>
    <t>24020689</t>
  </si>
  <si>
    <t>24020697</t>
  </si>
  <si>
    <t>LỚP QH-2024-I/CQ-E-CE7, HỌC KỲ 2, NĂM HỌC 2024-2025</t>
  </si>
  <si>
    <t>24020378</t>
  </si>
  <si>
    <t>24020386</t>
  </si>
  <si>
    <t>24020394</t>
  </si>
  <si>
    <t>24020402</t>
  </si>
  <si>
    <t>24020410</t>
  </si>
  <si>
    <t>24020418</t>
  </si>
  <si>
    <t>24020426</t>
  </si>
  <si>
    <t>24020450</t>
  </si>
  <si>
    <t>24020458</t>
  </si>
  <si>
    <t>24020474</t>
  </si>
  <si>
    <t>24020466</t>
  </si>
  <si>
    <t>24020434</t>
  </si>
  <si>
    <t>24020442</t>
  </si>
  <si>
    <t>24020482</t>
  </si>
  <si>
    <t>24020490</t>
  </si>
  <si>
    <t>24020498</t>
  </si>
  <si>
    <t>24020506</t>
  </si>
  <si>
    <t>24020514</t>
  </si>
  <si>
    <t>24020522</t>
  </si>
  <si>
    <t>24020530</t>
  </si>
  <si>
    <t>24020538</t>
  </si>
  <si>
    <t>24020546</t>
  </si>
  <si>
    <t>24020554</t>
  </si>
  <si>
    <t>24020562</t>
  </si>
  <si>
    <t>24020570</t>
  </si>
  <si>
    <t>24020578</t>
  </si>
  <si>
    <t>24020586</t>
  </si>
  <si>
    <t>24020594</t>
  </si>
  <si>
    <t>24020602</t>
  </si>
  <si>
    <t>24020610</t>
  </si>
  <si>
    <t>24020618</t>
  </si>
  <si>
    <t>24020626</t>
  </si>
  <si>
    <t>24020634</t>
  </si>
  <si>
    <t>24020642</t>
  </si>
  <si>
    <t>24020650</t>
  </si>
  <si>
    <t>24020658</t>
  </si>
  <si>
    <t>24020666</t>
  </si>
  <si>
    <t>24020674</t>
  </si>
  <si>
    <t>24020682</t>
  </si>
  <si>
    <t>24020690</t>
  </si>
  <si>
    <t>24020698</t>
  </si>
  <si>
    <t>LỚP QH-2024-I/CQ-E-CE8, HỌC KỲ 2, NĂM HỌC 2024-2025</t>
  </si>
  <si>
    <t>24021681</t>
  </si>
  <si>
    <t>24021689</t>
  </si>
  <si>
    <t>24021697</t>
  </si>
  <si>
    <t>24021705</t>
  </si>
  <si>
    <t>24021745</t>
  </si>
  <si>
    <t>24021753</t>
  </si>
  <si>
    <t>24021769</t>
  </si>
  <si>
    <t>24021761</t>
  </si>
  <si>
    <t>24021721</t>
  </si>
  <si>
    <t>24021729</t>
  </si>
  <si>
    <t>24021713</t>
  </si>
  <si>
    <t>24021737</t>
  </si>
  <si>
    <t>24021777</t>
  </si>
  <si>
    <t>24021785</t>
  </si>
  <si>
    <t>24021793</t>
  </si>
  <si>
    <t>24021801</t>
  </si>
  <si>
    <t>24021809</t>
  </si>
  <si>
    <t>24021817</t>
  </si>
  <si>
    <t>24021825</t>
  </si>
  <si>
    <t>24021833</t>
  </si>
  <si>
    <t>24021841</t>
  </si>
  <si>
    <t>24021849</t>
  </si>
  <si>
    <t>24021857</t>
  </si>
  <si>
    <t>24021865</t>
  </si>
  <si>
    <t>24021873</t>
  </si>
  <si>
    <t>24021881</t>
  </si>
  <si>
    <t>24021889</t>
  </si>
  <si>
    <t>24021897</t>
  </si>
  <si>
    <t>24021913</t>
  </si>
  <si>
    <t>24021921</t>
  </si>
  <si>
    <t>24021929</t>
  </si>
  <si>
    <t>24021945</t>
  </si>
  <si>
    <t>24021937</t>
  </si>
  <si>
    <t>24021953</t>
  </si>
  <si>
    <t>24021961</t>
  </si>
  <si>
    <t>24021969</t>
  </si>
  <si>
    <t>24021977</t>
  </si>
  <si>
    <t>24021985</t>
  </si>
  <si>
    <t>24021993</t>
  </si>
  <si>
    <t>24022001</t>
  </si>
  <si>
    <t>24022009</t>
  </si>
  <si>
    <t>LỚP QH-2024-I/CQ-E-EC1, HỌC KỲ 2, NĂM HỌC 2024-2025</t>
  </si>
  <si>
    <t>24021683</t>
  </si>
  <si>
    <t>24021691</t>
  </si>
  <si>
    <t>24021699</t>
  </si>
  <si>
    <t>24021707</t>
  </si>
  <si>
    <t>24021747</t>
  </si>
  <si>
    <t>24021755</t>
  </si>
  <si>
    <t>24021771</t>
  </si>
  <si>
    <t>24021763</t>
  </si>
  <si>
    <t>24021723</t>
  </si>
  <si>
    <t>24021715</t>
  </si>
  <si>
    <t>24021731</t>
  </si>
  <si>
    <t>24021739</t>
  </si>
  <si>
    <t>24021779</t>
  </si>
  <si>
    <t>24021787</t>
  </si>
  <si>
    <t>24021795</t>
  </si>
  <si>
    <t>24021803</t>
  </si>
  <si>
    <t>24021811</t>
  </si>
  <si>
    <t>24021819</t>
  </si>
  <si>
    <t>24021827</t>
  </si>
  <si>
    <t>24021835</t>
  </si>
  <si>
    <t>24021843</t>
  </si>
  <si>
    <t>24021851</t>
  </si>
  <si>
    <t>24021859</t>
  </si>
  <si>
    <t>24021867</t>
  </si>
  <si>
    <t>24021875</t>
  </si>
  <si>
    <t>24021883</t>
  </si>
  <si>
    <t>24021891</t>
  </si>
  <si>
    <t>24021899</t>
  </si>
  <si>
    <t>24021907</t>
  </si>
  <si>
    <t>24021915</t>
  </si>
  <si>
    <t>24021923</t>
  </si>
  <si>
    <t>24021931</t>
  </si>
  <si>
    <t>24021939</t>
  </si>
  <si>
    <t>24021947</t>
  </si>
  <si>
    <t>24021955</t>
  </si>
  <si>
    <t>24021971</t>
  </si>
  <si>
    <t>24021963</t>
  </si>
  <si>
    <t>24021979</t>
  </si>
  <si>
    <t>24021987</t>
  </si>
  <si>
    <t>24021995</t>
  </si>
  <si>
    <t>24022003</t>
  </si>
  <si>
    <t>24021684</t>
  </si>
  <si>
    <t>24021692</t>
  </si>
  <si>
    <t>24021700</t>
  </si>
  <si>
    <t>24021708</t>
  </si>
  <si>
    <t>24021748</t>
  </si>
  <si>
    <t>24021756</t>
  </si>
  <si>
    <t>24021772</t>
  </si>
  <si>
    <t>24021764</t>
  </si>
  <si>
    <t>24021724</t>
  </si>
  <si>
    <t>24021716</t>
  </si>
  <si>
    <t>24021732</t>
  </si>
  <si>
    <t>24021740</t>
  </si>
  <si>
    <t>24021780</t>
  </si>
  <si>
    <t>24021788</t>
  </si>
  <si>
    <t>24021796</t>
  </si>
  <si>
    <t>24021804</t>
  </si>
  <si>
    <t>24021820</t>
  </si>
  <si>
    <t>24021828</t>
  </si>
  <si>
    <t>24021812</t>
  </si>
  <si>
    <t>24021836</t>
  </si>
  <si>
    <t>24021844</t>
  </si>
  <si>
    <t>24021852</t>
  </si>
  <si>
    <t>24021860</t>
  </si>
  <si>
    <t>24021868</t>
  </si>
  <si>
    <t>24021876</t>
  </si>
  <si>
    <t>24021884</t>
  </si>
  <si>
    <t>24021892</t>
  </si>
  <si>
    <t>24021900</t>
  </si>
  <si>
    <t>24021908</t>
  </si>
  <si>
    <t>24021916</t>
  </si>
  <si>
    <t>24021924</t>
  </si>
  <si>
    <t>24021940</t>
  </si>
  <si>
    <t>24021932</t>
  </si>
  <si>
    <t>24021948</t>
  </si>
  <si>
    <t>24021956</t>
  </si>
  <si>
    <t>24021972</t>
  </si>
  <si>
    <t>24021964</t>
  </si>
  <si>
    <t>24021980</t>
  </si>
  <si>
    <t>24021988</t>
  </si>
  <si>
    <t>24021996</t>
  </si>
  <si>
    <t>24022004</t>
  </si>
  <si>
    <t>LỚP QH-2024-I/CQ-E-EC4, HỌC KỲ 2, NĂM HỌC 2024-2025</t>
  </si>
  <si>
    <t>LỚP QH-2024-I/CQ-E-EC3, HỌC KỲ 2, NĂM HỌC 2024-2025</t>
  </si>
  <si>
    <t>LỚP QH-2024-I/CQ-E-EC2, HỌC KỲ 2, NĂM HỌC 2024-2025</t>
  </si>
  <si>
    <t>24021685</t>
  </si>
  <si>
    <t>24021693</t>
  </si>
  <si>
    <t>24021701</t>
  </si>
  <si>
    <t>24021709</t>
  </si>
  <si>
    <t>24021773</t>
  </si>
  <si>
    <t>24021757</t>
  </si>
  <si>
    <t>24021765</t>
  </si>
  <si>
    <t>24021725</t>
  </si>
  <si>
    <t>24021717</t>
  </si>
  <si>
    <t>24021733</t>
  </si>
  <si>
    <t>24021741</t>
  </si>
  <si>
    <t>24021781</t>
  </si>
  <si>
    <t>24021789</t>
  </si>
  <si>
    <t>24021797</t>
  </si>
  <si>
    <t>24021805</t>
  </si>
  <si>
    <t>24021821</t>
  </si>
  <si>
    <t>24021829</t>
  </si>
  <si>
    <t>24021813</t>
  </si>
  <si>
    <t>24021837</t>
  </si>
  <si>
    <t>24021845</t>
  </si>
  <si>
    <t>24021853</t>
  </si>
  <si>
    <t>24021869</t>
  </si>
  <si>
    <t>24021861</t>
  </si>
  <si>
    <t>24021877</t>
  </si>
  <si>
    <t>24021885</t>
  </si>
  <si>
    <t>24021893</t>
  </si>
  <si>
    <t>24021901</t>
  </si>
  <si>
    <t>24021909</t>
  </si>
  <si>
    <t>24021917</t>
  </si>
  <si>
    <t>24021925</t>
  </si>
  <si>
    <t>24021941</t>
  </si>
  <si>
    <t>24021933</t>
  </si>
  <si>
    <t>24021949</t>
  </si>
  <si>
    <t>24021957</t>
  </si>
  <si>
    <t>24021973</t>
  </si>
  <si>
    <t>24021965</t>
  </si>
  <si>
    <t>24021981</t>
  </si>
  <si>
    <t>24021989</t>
  </si>
  <si>
    <t>24021997</t>
  </si>
  <si>
    <t>24022005</t>
  </si>
  <si>
    <t>LỚP QH-2024-I/CQ-E-EC5, HỌC KỲ 2, NĂM HỌC 2024-2025</t>
  </si>
  <si>
    <t>24021686</t>
  </si>
  <si>
    <t>24021694</t>
  </si>
  <si>
    <t>24021702</t>
  </si>
  <si>
    <t>24021710</t>
  </si>
  <si>
    <t>24021750</t>
  </si>
  <si>
    <t>24021766</t>
  </si>
  <si>
    <t>24021758</t>
  </si>
  <si>
    <t>24021726</t>
  </si>
  <si>
    <t>24021718</t>
  </si>
  <si>
    <t>24021734</t>
  </si>
  <si>
    <t>24021742</t>
  </si>
  <si>
    <t>24021774</t>
  </si>
  <si>
    <t>24021782</t>
  </si>
  <si>
    <t>24021790</t>
  </si>
  <si>
    <t>24021798</t>
  </si>
  <si>
    <t>24021806</t>
  </si>
  <si>
    <t>24021822</t>
  </si>
  <si>
    <t>24021830</t>
  </si>
  <si>
    <t>24021814</t>
  </si>
  <si>
    <t>24021838</t>
  </si>
  <si>
    <t>24021846</t>
  </si>
  <si>
    <t>24021854</t>
  </si>
  <si>
    <t>24021870</t>
  </si>
  <si>
    <t>24021878</t>
  </si>
  <si>
    <t>24021886</t>
  </si>
  <si>
    <t>24021894</t>
  </si>
  <si>
    <t>24021902</t>
  </si>
  <si>
    <t>24021910</t>
  </si>
  <si>
    <t>24021918</t>
  </si>
  <si>
    <t>24021926</t>
  </si>
  <si>
    <t>24021942</t>
  </si>
  <si>
    <t>24021934</t>
  </si>
  <si>
    <t>24021950</t>
  </si>
  <si>
    <t>24021958</t>
  </si>
  <si>
    <t>24021974</t>
  </si>
  <si>
    <t>24021966</t>
  </si>
  <si>
    <t>24021982</t>
  </si>
  <si>
    <t>24021990</t>
  </si>
  <si>
    <t>24021998</t>
  </si>
  <si>
    <t>24022006</t>
  </si>
  <si>
    <t>LỚP QH-2024-I/CQ-E-EC6, HỌC KỲ 2, NĂM HỌC 2024-2025</t>
  </si>
  <si>
    <t>24021687</t>
  </si>
  <si>
    <t>24021695</t>
  </si>
  <si>
    <t>24021703</t>
  </si>
  <si>
    <t>24021711</t>
  </si>
  <si>
    <t>24021719</t>
  </si>
  <si>
    <t>24021751</t>
  </si>
  <si>
    <t>24021767</t>
  </si>
  <si>
    <t>24021759</t>
  </si>
  <si>
    <t>24021727</t>
  </si>
  <si>
    <t>24021735</t>
  </si>
  <si>
    <t>24021743</t>
  </si>
  <si>
    <t>24021775</t>
  </si>
  <si>
    <t>24021783</t>
  </si>
  <si>
    <t>24021791</t>
  </si>
  <si>
    <t>24021799</t>
  </si>
  <si>
    <t>24021807</t>
  </si>
  <si>
    <t>24021823</t>
  </si>
  <si>
    <t>24021831</t>
  </si>
  <si>
    <t>24021815</t>
  </si>
  <si>
    <t>24021839</t>
  </si>
  <si>
    <t>24021847</t>
  </si>
  <si>
    <t>24021855</t>
  </si>
  <si>
    <t>24021863</t>
  </si>
  <si>
    <t>24021871</t>
  </si>
  <si>
    <t>24021879</t>
  </si>
  <si>
    <t>24021887</t>
  </si>
  <si>
    <t>24021895</t>
  </si>
  <si>
    <t>24021903</t>
  </si>
  <si>
    <t>24021911</t>
  </si>
  <si>
    <t>24021919</t>
  </si>
  <si>
    <t>24021927</t>
  </si>
  <si>
    <t>24021943</t>
  </si>
  <si>
    <t>24021935</t>
  </si>
  <si>
    <t>24021951</t>
  </si>
  <si>
    <t>24021959</t>
  </si>
  <si>
    <t>24021967</t>
  </si>
  <si>
    <t>24021975</t>
  </si>
  <si>
    <t>24021983</t>
  </si>
  <si>
    <t>24021991</t>
  </si>
  <si>
    <t>24021999</t>
  </si>
  <si>
    <t>24022007</t>
  </si>
  <si>
    <t>LỚP QH-2024-I/CQ-E-EC7, HỌC KỲ 2, NĂM HỌC 2024-2025</t>
  </si>
  <si>
    <t>24021688</t>
  </si>
  <si>
    <t>24021696</t>
  </si>
  <si>
    <t>24021704</t>
  </si>
  <si>
    <t>24021720</t>
  </si>
  <si>
    <t>24021752</t>
  </si>
  <si>
    <t>24021768</t>
  </si>
  <si>
    <t>24021760</t>
  </si>
  <si>
    <t>24021712</t>
  </si>
  <si>
    <t>24021728</t>
  </si>
  <si>
    <t>24021736</t>
  </si>
  <si>
    <t>24021744</t>
  </si>
  <si>
    <t>24021776</t>
  </si>
  <si>
    <t>24021784</t>
  </si>
  <si>
    <t>24021792</t>
  </si>
  <si>
    <t>24021800</t>
  </si>
  <si>
    <t>24021808</t>
  </si>
  <si>
    <t>24021824</t>
  </si>
  <si>
    <t>24021832</t>
  </si>
  <si>
    <t>24021816</t>
  </si>
  <si>
    <t>24021840</t>
  </si>
  <si>
    <t>24021848</t>
  </si>
  <si>
    <t>24021856</t>
  </si>
  <si>
    <t>24021864</t>
  </si>
  <si>
    <t>24021872</t>
  </si>
  <si>
    <t>24021880</t>
  </si>
  <si>
    <t>24021888</t>
  </si>
  <si>
    <t>24021896</t>
  </si>
  <si>
    <t>24021904</t>
  </si>
  <si>
    <t>24021905</t>
  </si>
  <si>
    <t>24021912</t>
  </si>
  <si>
    <t>24021920</t>
  </si>
  <si>
    <t>24021928</t>
  </si>
  <si>
    <t>24021944</t>
  </si>
  <si>
    <t>24021936</t>
  </si>
  <si>
    <t>24021952</t>
  </si>
  <si>
    <t>24021960</t>
  </si>
  <si>
    <t>24021968</t>
  </si>
  <si>
    <t>24021976</t>
  </si>
  <si>
    <t>24021984</t>
  </si>
  <si>
    <t>24021992</t>
  </si>
  <si>
    <t>24022000</t>
  </si>
  <si>
    <t>24022008</t>
  </si>
  <si>
    <t>LỚP QH-2024-I/CQ-E-EC8, HỌC KỲ 2, NĂM HỌC 2024-2025</t>
  </si>
  <si>
    <t>24022847</t>
  </si>
  <si>
    <t>24022849</t>
  </si>
  <si>
    <t>24022861</t>
  </si>
  <si>
    <t>24022863</t>
  </si>
  <si>
    <t>24022851</t>
  </si>
  <si>
    <t>24022853</t>
  </si>
  <si>
    <t>24022855</t>
  </si>
  <si>
    <t>24022857</t>
  </si>
  <si>
    <t>24022865</t>
  </si>
  <si>
    <t>24022869</t>
  </si>
  <si>
    <t>24022871</t>
  </si>
  <si>
    <t>24022873</t>
  </si>
  <si>
    <t>24022875</t>
  </si>
  <si>
    <t>24022877</t>
  </si>
  <si>
    <t>24022879</t>
  </si>
  <si>
    <t>24022881</t>
  </si>
  <si>
    <t>24022885</t>
  </si>
  <si>
    <t>24022883</t>
  </si>
  <si>
    <t>24022887</t>
  </si>
  <si>
    <t>24022889</t>
  </si>
  <si>
    <t>24022891</t>
  </si>
  <si>
    <t>24022895</t>
  </si>
  <si>
    <t>24022897</t>
  </si>
  <si>
    <t>24022899</t>
  </si>
  <si>
    <t>24022901</t>
  </si>
  <si>
    <t>24022903</t>
  </si>
  <si>
    <t>24022905</t>
  </si>
  <si>
    <t>24022909</t>
  </si>
  <si>
    <t>24022911</t>
  </si>
  <si>
    <t>24022913</t>
  </si>
  <si>
    <t>24022915</t>
  </si>
  <si>
    <t>24022917</t>
  </si>
  <si>
    <t>24022919</t>
  </si>
  <si>
    <t>24022921</t>
  </si>
  <si>
    <t>24022923</t>
  </si>
  <si>
    <t>24022925</t>
  </si>
  <si>
    <t>24022927</t>
  </si>
  <si>
    <t>24022929</t>
  </si>
  <si>
    <t>24022931</t>
  </si>
  <si>
    <t>24022848</t>
  </si>
  <si>
    <t>24022850</t>
  </si>
  <si>
    <t>24022860</t>
  </si>
  <si>
    <t>24022862</t>
  </si>
  <si>
    <t>24022854</t>
  </si>
  <si>
    <t>24022856</t>
  </si>
  <si>
    <t>24022852</t>
  </si>
  <si>
    <t>24022858</t>
  </si>
  <si>
    <t>24022866</t>
  </si>
  <si>
    <t>24022868</t>
  </si>
  <si>
    <t>24022872</t>
  </si>
  <si>
    <t>24022874</t>
  </si>
  <si>
    <t>24022876</t>
  </si>
  <si>
    <t>24022878</t>
  </si>
  <si>
    <t>24022880</t>
  </si>
  <si>
    <t>24022882</t>
  </si>
  <si>
    <t>24022884</t>
  </si>
  <si>
    <t>24022886</t>
  </si>
  <si>
    <t>24022888</t>
  </si>
  <si>
    <t>24022892</t>
  </si>
  <si>
    <t>24022894</t>
  </si>
  <si>
    <t>24022896</t>
  </si>
  <si>
    <t>24022898</t>
  </si>
  <si>
    <t>24022900</t>
  </si>
  <si>
    <t>24022902</t>
  </si>
  <si>
    <t>24022904</t>
  </si>
  <si>
    <t>24022906</t>
  </si>
  <si>
    <t>24022908</t>
  </si>
  <si>
    <t>24022910</t>
  </si>
  <si>
    <t>24022912</t>
  </si>
  <si>
    <t>24022914</t>
  </si>
  <si>
    <t>24022916</t>
  </si>
  <si>
    <t>24022918</t>
  </si>
  <si>
    <t>24022920</t>
  </si>
  <si>
    <t>24022922</t>
  </si>
  <si>
    <t>24022924</t>
  </si>
  <si>
    <t>24022926</t>
  </si>
  <si>
    <t>24022928</t>
  </si>
  <si>
    <t>24022930</t>
  </si>
  <si>
    <t>24022932</t>
  </si>
  <si>
    <t>LỚP QH-2022-I/CQ-E-RE, HỌC KỲ 2, NĂM HỌC 2024-2025</t>
  </si>
  <si>
    <t>22027519</t>
  </si>
  <si>
    <t>22027553</t>
  </si>
  <si>
    <t>22027514</t>
  </si>
  <si>
    <t>22027532</t>
  </si>
  <si>
    <t>22027528</t>
  </si>
  <si>
    <t>22027539</t>
  </si>
  <si>
    <t>22027505</t>
  </si>
  <si>
    <t>22027543</t>
  </si>
  <si>
    <t>22027502</t>
  </si>
  <si>
    <t>22027550</t>
  </si>
  <si>
    <t>22027549</t>
  </si>
  <si>
    <t>22027501</t>
  </si>
  <si>
    <t>22027541</t>
  </si>
  <si>
    <t>22027512</t>
  </si>
  <si>
    <t>22027504</t>
  </si>
  <si>
    <t>22027542</t>
  </si>
  <si>
    <t>22027544</t>
  </si>
  <si>
    <t>22027518</t>
  </si>
  <si>
    <t>22027513</t>
  </si>
  <si>
    <t>22027520</t>
  </si>
  <si>
    <t>22027508</t>
  </si>
  <si>
    <t>22027521</t>
  </si>
  <si>
    <t>22027527</t>
  </si>
  <si>
    <t>22027507</t>
  </si>
  <si>
    <t>22027534</t>
  </si>
  <si>
    <t>22027503</t>
  </si>
  <si>
    <t>22027551</t>
  </si>
  <si>
    <t>22027511</t>
  </si>
  <si>
    <t>22027537</t>
  </si>
  <si>
    <t>22027546</t>
  </si>
  <si>
    <t>22027506</t>
  </si>
  <si>
    <t>22027523</t>
  </si>
  <si>
    <t>22027500</t>
  </si>
  <si>
    <t>22027524</t>
  </si>
  <si>
    <t>22027540</t>
  </si>
  <si>
    <t>22027526</t>
  </si>
  <si>
    <t>22027522</t>
  </si>
  <si>
    <t>22027535</t>
  </si>
  <si>
    <t>22027538</t>
  </si>
  <si>
    <t>22027529</t>
  </si>
  <si>
    <t>22027509</t>
  </si>
  <si>
    <t>22027525</t>
  </si>
  <si>
    <t>22027545</t>
  </si>
  <si>
    <t>22023160</t>
  </si>
  <si>
    <t>22027531</t>
  </si>
  <si>
    <t>22027517</t>
  </si>
  <si>
    <t>22027515</t>
  </si>
  <si>
    <t>22027516</t>
  </si>
  <si>
    <t>22027530</t>
  </si>
  <si>
    <t>22023506</t>
  </si>
  <si>
    <t>22027548</t>
  </si>
  <si>
    <t>22027536</t>
  </si>
  <si>
    <t>22027552</t>
  </si>
  <si>
    <t>Ấn định danh sách có 38 sinh viên./.</t>
  </si>
  <si>
    <t>LỚP QH-2024-I/CQ-E-CE6, HỌC KỲ 2, NĂM HỌC 2024-2025</t>
  </si>
  <si>
    <t>24021682</t>
  </si>
  <si>
    <t>24021690</t>
  </si>
  <si>
    <t>24021698</t>
  </si>
  <si>
    <t>24021706</t>
  </si>
  <si>
    <t>24021746</t>
  </si>
  <si>
    <t>24021754</t>
  </si>
  <si>
    <t>24021770</t>
  </si>
  <si>
    <t>24021762</t>
  </si>
  <si>
    <t>24021722</t>
  </si>
  <si>
    <t>24021714</t>
  </si>
  <si>
    <t>24021730</t>
  </si>
  <si>
    <t>24021738</t>
  </si>
  <si>
    <t>24021778</t>
  </si>
  <si>
    <t>24021786</t>
  </si>
  <si>
    <t>24021794</t>
  </si>
  <si>
    <t>24021802</t>
  </si>
  <si>
    <t>24021810</t>
  </si>
  <si>
    <t>24021818</t>
  </si>
  <si>
    <t>24021826</t>
  </si>
  <si>
    <t>24021834</t>
  </si>
  <si>
    <t>24021842</t>
  </si>
  <si>
    <t>24021850</t>
  </si>
  <si>
    <t>24021858</t>
  </si>
  <si>
    <t>24021866</t>
  </si>
  <si>
    <t>24021874</t>
  </si>
  <si>
    <t>24021882</t>
  </si>
  <si>
    <t>24021890</t>
  </si>
  <si>
    <t>24021898</t>
  </si>
  <si>
    <t>24021914</t>
  </si>
  <si>
    <t>24021922</t>
  </si>
  <si>
    <t>24021930</t>
  </si>
  <si>
    <t>24021938</t>
  </si>
  <si>
    <t>24021946</t>
  </si>
  <si>
    <t>24021954</t>
  </si>
  <si>
    <t>24021962</t>
  </si>
  <si>
    <t>24021970</t>
  </si>
  <si>
    <t>24021978</t>
  </si>
  <si>
    <t>24021986</t>
  </si>
  <si>
    <t>24021994</t>
  </si>
  <si>
    <t>24022010</t>
  </si>
  <si>
    <t>LỚP QH-2024-I/CQ-E-RE2, HỌC KỲ 2, NĂM HỌC 2024-2025</t>
  </si>
  <si>
    <t>LỚP QH-2024-I/CQ-E-RE1, HỌC KỲ 2, NĂM HỌC 2024-2025</t>
  </si>
  <si>
    <t xml:space="preserve">BẢNG TỔNG HỢP KẾT QUẢ RÈN LUYỆN CỦA SINH VIÊN KHOA ĐIỆN TỬ VIỄN THÔNG
HỌC KỲ II NĂM HỌC 2024-2025
</t>
  </si>
  <si>
    <t>Ấn định danh sách có 86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</si>
</sst>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3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sz val="12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  <font>
      <sz val="12"/>
      <color theme="1"/>
      <name val="Times New Roman"/>
      <family val="1"/>
      <scheme val="major"/>
    </font>
    <font>
      <sz val="12"/>
      <color theme="1"/>
      <name val="Times New Roman"/>
      <family val="1"/>
    </font>
    <font>
      <sz val="18"/>
      <color theme="3"/>
      <name val="Times New Roman"/>
      <family val="2"/>
      <charset val="163"/>
      <scheme val="major"/>
    </font>
    <font>
      <b/>
      <sz val="15"/>
      <color theme="3"/>
      <name val="Arial"/>
      <family val="2"/>
      <charset val="163"/>
      <scheme val="minor"/>
    </font>
    <font>
      <b/>
      <sz val="13"/>
      <color theme="3"/>
      <name val="Arial"/>
      <family val="2"/>
      <charset val="163"/>
      <scheme val="minor"/>
    </font>
    <font>
      <b/>
      <sz val="11"/>
      <color theme="3"/>
      <name val="Arial"/>
      <family val="2"/>
      <charset val="163"/>
      <scheme val="minor"/>
    </font>
    <font>
      <sz val="11"/>
      <color rgb="FF006100"/>
      <name val="Arial"/>
      <family val="2"/>
      <charset val="163"/>
      <scheme val="minor"/>
    </font>
    <font>
      <sz val="11"/>
      <color rgb="FF9C0006"/>
      <name val="Arial"/>
      <family val="2"/>
      <charset val="163"/>
      <scheme val="minor"/>
    </font>
    <font>
      <sz val="11"/>
      <color rgb="FF9C5700"/>
      <name val="Arial"/>
      <family val="2"/>
      <charset val="163"/>
      <scheme val="minor"/>
    </font>
    <font>
      <sz val="11"/>
      <color rgb="FF3F3F76"/>
      <name val="Arial"/>
      <family val="2"/>
      <charset val="163"/>
      <scheme val="minor"/>
    </font>
    <font>
      <b/>
      <sz val="11"/>
      <color rgb="FF3F3F3F"/>
      <name val="Arial"/>
      <family val="2"/>
      <charset val="163"/>
      <scheme val="minor"/>
    </font>
    <font>
      <b/>
      <sz val="11"/>
      <color rgb="FFFA7D00"/>
      <name val="Arial"/>
      <family val="2"/>
      <charset val="163"/>
      <scheme val="minor"/>
    </font>
    <font>
      <sz val="11"/>
      <color rgb="FFFA7D00"/>
      <name val="Arial"/>
      <family val="2"/>
      <charset val="163"/>
      <scheme val="minor"/>
    </font>
    <font>
      <b/>
      <sz val="11"/>
      <color theme="0"/>
      <name val="Arial"/>
      <family val="2"/>
      <charset val="163"/>
      <scheme val="minor"/>
    </font>
    <font>
      <sz val="11"/>
      <color rgb="FFFF0000"/>
      <name val="Arial"/>
      <family val="2"/>
      <charset val="163"/>
      <scheme val="minor"/>
    </font>
    <font>
      <i/>
      <sz val="11"/>
      <color rgb="FF7F7F7F"/>
      <name val="Arial"/>
      <family val="2"/>
      <charset val="163"/>
      <scheme val="minor"/>
    </font>
    <font>
      <b/>
      <sz val="11"/>
      <color theme="1"/>
      <name val="Arial"/>
      <family val="2"/>
      <charset val="163"/>
      <scheme val="minor"/>
    </font>
    <font>
      <sz val="11"/>
      <color theme="0"/>
      <name val="Arial"/>
      <family val="2"/>
      <charset val="163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9" fontId="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16" applyNumberFormat="0" applyAlignment="0" applyProtection="0"/>
    <xf numFmtId="0" fontId="25" fillId="6" borderId="17" applyNumberFormat="0" applyAlignment="0" applyProtection="0"/>
    <xf numFmtId="0" fontId="26" fillId="6" borderId="16" applyNumberFormat="0" applyAlignment="0" applyProtection="0"/>
    <xf numFmtId="0" fontId="27" fillId="0" borderId="18" applyNumberFormat="0" applyFill="0" applyAlignment="0" applyProtection="0"/>
    <xf numFmtId="0" fontId="28" fillId="7" borderId="1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21" applyNumberFormat="0" applyFill="0" applyAlignment="0" applyProtection="0"/>
    <xf numFmtId="0" fontId="3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2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60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0" fontId="3" fillId="0" borderId="0" xfId="0" applyFont="1"/>
    <xf numFmtId="164" fontId="14" fillId="0" borderId="0" xfId="0" applyNumberFormat="1" applyFont="1"/>
    <xf numFmtId="0" fontId="7" fillId="0" borderId="0" xfId="0" applyFont="1"/>
    <xf numFmtId="0" fontId="6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164" fontId="13" fillId="0" borderId="2" xfId="1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13" fillId="0" borderId="8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10" fillId="0" borderId="8" xfId="1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64" fontId="13" fillId="0" borderId="12" xfId="1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15" fillId="0" borderId="8" xfId="0" applyFont="1" applyBorder="1" applyAlignment="1">
      <alignment horizontal="center"/>
    </xf>
    <xf numFmtId="49" fontId="15" fillId="0" borderId="8" xfId="0" applyNumberFormat="1" applyFont="1" applyBorder="1"/>
    <xf numFmtId="0" fontId="15" fillId="0" borderId="8" xfId="0" applyFont="1" applyBorder="1" applyAlignment="1">
      <alignment wrapText="1"/>
    </xf>
    <xf numFmtId="165" fontId="15" fillId="0" borderId="8" xfId="0" applyNumberFormat="1" applyFont="1" applyBorder="1" applyAlignment="1">
      <alignment horizontal="center" wrapText="1"/>
    </xf>
    <xf numFmtId="0" fontId="15" fillId="0" borderId="8" xfId="0" applyFont="1" applyBorder="1"/>
    <xf numFmtId="0" fontId="15" fillId="0" borderId="8" xfId="0" applyFont="1" applyBorder="1" applyAlignment="1" applyProtection="1">
      <alignment vertical="center"/>
      <protection locked="0"/>
    </xf>
    <xf numFmtId="0" fontId="15" fillId="0" borderId="0" xfId="0" applyFont="1"/>
    <xf numFmtId="165" fontId="15" fillId="0" borderId="8" xfId="0" applyNumberFormat="1" applyFont="1" applyBorder="1" applyAlignment="1">
      <alignment wrapText="1"/>
    </xf>
    <xf numFmtId="164" fontId="6" fillId="0" borderId="0" xfId="0" applyNumberFormat="1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ECCDD416-DE30-40E4-AD44-C2094474D0C9}"/>
    <cellStyle name="Normal 3" xfId="42" xr:uid="{853A4680-A5E7-4140-8965-A36229EC0171}"/>
    <cellStyle name="Note 2" xfId="43" xr:uid="{CAF096BD-CD98-446F-92D3-99A40FA08450}"/>
    <cellStyle name="Output" xfId="11" builtinId="21" customBuiltin="1"/>
    <cellStyle name="Percent" xfId="1" builtinId="5"/>
    <cellStyle name="Percent 2" xfId="44" xr:uid="{91E2692A-F503-4379-B025-9F52B8248E3B}"/>
    <cellStyle name="Title" xfId="2" builtinId="15" customBuiltin="1"/>
    <cellStyle name="Total" xfId="17" builtinId="25" customBuiltin="1"/>
    <cellStyle name="Warning Text" xfId="15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3F4514-A5BC-4A29-A3EC-043490912109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0CCFC8-A96E-421E-BB59-FE09FF2190C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B0B0D83-E309-4236-997E-98E1C3636523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550FDCD-D1EE-4225-B392-EA49D599EE0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F9EA403-0A1D-4FF0-A716-3D17A2DA9E87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BC057DD-F722-4524-A357-D55D210F369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A28529-6CAF-4881-9EFE-EE7B5EE0C52B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D82841-83C2-4F85-8638-AE0CDED566D7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EB3ED7F-9F65-4A3B-8588-FEF103756BC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D424E74-4CB0-40DE-B49C-2A7DEFA0C7B0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637DD85-80D3-4F63-B352-9C3D32CA779E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99AFE3-C8B2-403F-8905-CA8CEDADD848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6B8B6E8-A2D3-4AC6-9279-ACCD7F4C9C71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CC2270F-F102-41C3-861B-C26CF2876C24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670709C-1DCC-404C-AD4B-9889E9E7D7F5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067CD5A-2C1C-4831-A707-9B92D04DCA8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2B75FF-239B-4BE8-BDDB-C6C9E0F1D0C6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D9CE4D0-6978-4DB2-AC04-3DCE504CD2A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8DEAE61-7871-41E8-A7D0-C01002218D11}"/>
            </a:ext>
          </a:extLst>
        </xdr:cNvPr>
        <xdr:cNvCxnSpPr/>
      </xdr:nvCxnSpPr>
      <xdr:spPr>
        <a:xfrm>
          <a:off x="527685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EDE2598-362E-4BA7-AE3A-E1EBEF1AE59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266DBDC-A4E6-4850-86B8-A3EC4E3A3C29}"/>
            </a:ext>
          </a:extLst>
        </xdr:cNvPr>
        <xdr:cNvCxnSpPr/>
      </xdr:nvCxnSpPr>
      <xdr:spPr>
        <a:xfrm>
          <a:off x="527685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AF9485C-8355-4F48-BB8A-5D2BF784AF43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D4ECDA1-1827-4D4C-9392-1D0AEC9CB02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4D04342-7E69-4163-9E2C-86E61528E70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287437-9BCC-4D01-B847-3F5C1437E889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DC1A1EA-93AC-4533-BBEC-931CC5BBACA1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8E7996-0743-4ADF-8A2B-495223FAD583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13EED99-8D49-45BC-8492-B3ACA3FEFC6B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7940B13-F374-41C2-9795-3DE42F18C260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3751E6F-8A1F-474C-9126-4497D0E69F9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351E396-08D0-4175-971F-38C150CD438A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3AD789A-80C0-407C-B638-DE41AF102460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6F4BF5E-8958-4C2B-867C-B3CF07CC8360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B8A4548-0D5D-434D-9AC0-1F3041934297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FA04DBB-E5E3-46F8-BF57-E48001B153C8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F67CB92-662D-49A5-8757-8493DE2A3110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900F484-D76F-4948-80F8-6EF4D3DB2E5E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75FD6EF-A3D1-4C5B-B377-3220694FF01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914353A-2927-462A-B981-2DE4E600D94E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68CD2FE-266E-4299-BD59-195A222FC9D8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A6CD395-F65D-40BA-ADA9-F26C860D3388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D090690-BFA6-479D-9562-41433A7936A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54467E6-4388-4554-8129-533AFD6385C6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45EC871-BC2B-4C95-9197-10DD0A222A17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7B7F8BC-3AC9-4E89-8606-789E20BD77C7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B467774-9F61-4793-8D20-48DCE24093AD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1B3E021-E930-45D7-9D47-333F10E80740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DDE3B93-348F-4395-851A-F09A286AC5AA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8E5DF85-2A81-4C39-8C9C-74EEF6155CF7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87CC927-4631-4E31-8554-4ECF85DBFB6A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4273ADD-CE90-44BF-8169-A28F15E2D59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691237D-6792-402D-ACF5-754D5C80BD43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5897A7F-5AD5-4B2C-B71B-9CD59C6BC85D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807D59-85F4-4802-9FFC-1A875C5CABC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F9C00E0-7AFD-477A-A97E-C9899D5CEF2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3C47D65-CFDD-4DBC-BDB4-6005E11D345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EB429DC-6C16-423F-9308-E593F67FCAA5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C81BAB2-A04B-4EDE-B588-228326A2C58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EEDD5A7-03A6-4D7D-B8EA-B3F93F66187E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F4F7383-DC57-47AB-B11E-BA66BF64A11A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A4">
            <v>1</v>
          </cell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F719-030E-41A0-B82B-4AD3A0F9AD15}">
  <dimension ref="A1:K73"/>
  <sheetViews>
    <sheetView topLeftCell="A8" workbookViewId="0">
      <selection activeCell="B13" sqref="B13:K71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6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1403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1404</v>
      </c>
      <c r="C13" s="32" t="s">
        <v>61</v>
      </c>
      <c r="D13" s="33">
        <v>37773</v>
      </c>
      <c r="E13" s="34">
        <f>VLOOKUP(B13,[1]Sheet1!B$4:L$8446,4,0)</f>
        <v>75</v>
      </c>
      <c r="F13" s="34">
        <f>VLOOKUP(B13,[1]Sheet1!B$4:F$8446,5,0)</f>
        <v>85</v>
      </c>
      <c r="G13" s="34">
        <f>VLOOKUP(B13,[1]Sheet1!B$4:J$8446,6,0)</f>
        <v>85</v>
      </c>
      <c r="H13" s="34">
        <f>VLOOKUP(B13,[1]Sheet1!B$4:H$8446,7,0)</f>
        <v>85</v>
      </c>
      <c r="I13" s="35" t="str">
        <f t="shared" ref="I13:I71" si="0">IF(H13&gt;=90,"Xuất sắc",IF(H13&gt;=80,"Tốt", IF(H13&gt;=65,"Khá",IF(H13&gt;=50,"Trung bình", IF(H13&gt;=35, "Yếu", "Kém")))))</f>
        <v>Tốt</v>
      </c>
      <c r="J13" s="34">
        <f>VLOOKUP(B13,[1]Sheet1!B$4:K$8446,9,0)</f>
        <v>85</v>
      </c>
      <c r="K13" s="35" t="str">
        <f t="shared" ref="K13:K71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1405</v>
      </c>
      <c r="C14" s="32" t="s">
        <v>83</v>
      </c>
      <c r="D14" s="33">
        <v>37873</v>
      </c>
      <c r="E14" s="34">
        <f>VLOOKUP(B14,[1]Sheet1!B$4:L$8446,4,0)</f>
        <v>70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1406</v>
      </c>
      <c r="C15" s="32" t="s">
        <v>55</v>
      </c>
      <c r="D15" s="33">
        <v>37944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1407</v>
      </c>
      <c r="C16" s="32" t="s">
        <v>84</v>
      </c>
      <c r="D16" s="33">
        <v>37866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1408</v>
      </c>
      <c r="C17" s="32" t="s">
        <v>85</v>
      </c>
      <c r="D17" s="33">
        <v>37835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1409</v>
      </c>
      <c r="C18" s="32" t="s">
        <v>57</v>
      </c>
      <c r="D18" s="33">
        <v>37699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1410</v>
      </c>
      <c r="C19" s="32" t="s">
        <v>86</v>
      </c>
      <c r="D19" s="33">
        <v>37784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1411</v>
      </c>
      <c r="C20" s="32" t="s">
        <v>63</v>
      </c>
      <c r="D20" s="33">
        <v>37881</v>
      </c>
      <c r="E20" s="34">
        <f>VLOOKUP(B20,[1]Sheet1!B$4:L$8446,4,0)</f>
        <v>80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1412</v>
      </c>
      <c r="C21" s="32" t="s">
        <v>87</v>
      </c>
      <c r="D21" s="33">
        <v>37945</v>
      </c>
      <c r="E21" s="34">
        <f>VLOOKUP(B21,[1]Sheet1!B$4:L$8446,4,0)</f>
        <v>70</v>
      </c>
      <c r="F21" s="34">
        <f>VLOOKUP(B21,[1]Sheet1!B$4:F$8446,5,0)</f>
        <v>70</v>
      </c>
      <c r="G21" s="34">
        <f>VLOOKUP(B21,[1]Sheet1!B$4:J$8446,6,0)</f>
        <v>70</v>
      </c>
      <c r="H21" s="34">
        <f>VLOOKUP(B21,[1]Sheet1!B$4:H$8446,7,0)</f>
        <v>70</v>
      </c>
      <c r="I21" s="35" t="str">
        <f t="shared" si="0"/>
        <v>Khá</v>
      </c>
      <c r="J21" s="34">
        <f>VLOOKUP(B21,[1]Sheet1!B$4:K$8446,9,0)</f>
        <v>70</v>
      </c>
      <c r="K21" s="35" t="str">
        <f t="shared" si="1"/>
        <v>Khá</v>
      </c>
    </row>
    <row r="22" spans="1:11" ht="15.75" x14ac:dyDescent="0.25">
      <c r="A22" s="12">
        <v>10</v>
      </c>
      <c r="B22" s="31" t="s">
        <v>1413</v>
      </c>
      <c r="C22" s="32" t="s">
        <v>88</v>
      </c>
      <c r="D22" s="33">
        <v>37893</v>
      </c>
      <c r="E22" s="34">
        <f>VLOOKUP(B22,[1]Sheet1!B$4:L$8446,4,0)</f>
        <v>70</v>
      </c>
      <c r="F22" s="34">
        <f>VLOOKUP(B22,[1]Sheet1!B$4:F$8446,5,0)</f>
        <v>75</v>
      </c>
      <c r="G22" s="34">
        <f>VLOOKUP(B22,[1]Sheet1!B$4:J$8446,6,0)</f>
        <v>75</v>
      </c>
      <c r="H22" s="34">
        <f>VLOOKUP(B22,[1]Sheet1!B$4:H$8446,7,0)</f>
        <v>75</v>
      </c>
      <c r="I22" s="35" t="str">
        <f t="shared" si="0"/>
        <v>Khá</v>
      </c>
      <c r="J22" s="34">
        <f>VLOOKUP(B22,[1]Sheet1!B$4:K$8446,9,0)</f>
        <v>75</v>
      </c>
      <c r="K22" s="35" t="str">
        <f t="shared" si="1"/>
        <v>Khá</v>
      </c>
    </row>
    <row r="23" spans="1:11" ht="15.75" x14ac:dyDescent="0.25">
      <c r="A23" s="12">
        <v>11</v>
      </c>
      <c r="B23" s="31" t="s">
        <v>1414</v>
      </c>
      <c r="C23" s="32" t="s">
        <v>89</v>
      </c>
      <c r="D23" s="33">
        <v>37849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1415</v>
      </c>
      <c r="C24" s="32" t="s">
        <v>90</v>
      </c>
      <c r="D24" s="33">
        <v>37774</v>
      </c>
      <c r="E24" s="34">
        <f>VLOOKUP(B24,[1]Sheet1!B$4:L$8446,4,0)</f>
        <v>70</v>
      </c>
      <c r="F24" s="34">
        <f>VLOOKUP(B24,[1]Sheet1!B$4:F$8446,5,0)</f>
        <v>75</v>
      </c>
      <c r="G24" s="34">
        <f>VLOOKUP(B24,[1]Sheet1!B$4:J$8446,6,0)</f>
        <v>75</v>
      </c>
      <c r="H24" s="34">
        <f>VLOOKUP(B24,[1]Sheet1!B$4:H$8446,7,0)</f>
        <v>75</v>
      </c>
      <c r="I24" s="35" t="str">
        <f t="shared" si="0"/>
        <v>Khá</v>
      </c>
      <c r="J24" s="34">
        <f>VLOOKUP(B24,[1]Sheet1!B$4:K$8446,9,0)</f>
        <v>75</v>
      </c>
      <c r="K24" s="35" t="str">
        <f t="shared" si="1"/>
        <v>Khá</v>
      </c>
    </row>
    <row r="25" spans="1:11" ht="15.75" x14ac:dyDescent="0.25">
      <c r="A25" s="12">
        <v>13</v>
      </c>
      <c r="B25" s="31" t="s">
        <v>1416</v>
      </c>
      <c r="C25" s="32" t="s">
        <v>91</v>
      </c>
      <c r="D25" s="33">
        <v>37983</v>
      </c>
      <c r="E25" s="34">
        <f>VLOOKUP(B25,[1]Sheet1!B$4:L$8446,4,0)</f>
        <v>90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12">
        <v>14</v>
      </c>
      <c r="B26" s="31" t="s">
        <v>1417</v>
      </c>
      <c r="C26" s="32" t="s">
        <v>64</v>
      </c>
      <c r="D26" s="33">
        <v>37644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1418</v>
      </c>
      <c r="C27" s="32" t="s">
        <v>94</v>
      </c>
      <c r="D27" s="33">
        <v>37739</v>
      </c>
      <c r="E27" s="34">
        <f>VLOOKUP(B27,[1]Sheet1!B$4:L$8446,4,0)</f>
        <v>0</v>
      </c>
      <c r="F27" s="34">
        <f>VLOOKUP(B27,[1]Sheet1!B$4:F$8446,5,0)</f>
        <v>0</v>
      </c>
      <c r="G27" s="34">
        <f>VLOOKUP(B27,[1]Sheet1!B$4:J$8446,6,0)</f>
        <v>0</v>
      </c>
      <c r="H27" s="34">
        <f>VLOOKUP(B27,[1]Sheet1!B$4:H$8446,7,0)</f>
        <v>0</v>
      </c>
      <c r="I27" s="35" t="str">
        <f t="shared" si="0"/>
        <v>Kém</v>
      </c>
      <c r="J27" s="34">
        <f>VLOOKUP(B27,[1]Sheet1!B$4:K$8446,9,0)</f>
        <v>0</v>
      </c>
      <c r="K27" s="35" t="str">
        <f t="shared" si="1"/>
        <v>Kém</v>
      </c>
    </row>
    <row r="28" spans="1:11" ht="15.75" x14ac:dyDescent="0.25">
      <c r="A28" s="12">
        <v>16</v>
      </c>
      <c r="B28" s="31" t="s">
        <v>1419</v>
      </c>
      <c r="C28" s="32" t="s">
        <v>95</v>
      </c>
      <c r="D28" s="33">
        <v>37831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1420</v>
      </c>
      <c r="C29" s="32" t="s">
        <v>65</v>
      </c>
      <c r="D29" s="33">
        <v>37891</v>
      </c>
      <c r="E29" s="34">
        <f>VLOOKUP(B29,[1]Sheet1!B$4:L$8446,4,0)</f>
        <v>70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1421</v>
      </c>
      <c r="C30" s="32" t="s">
        <v>66</v>
      </c>
      <c r="D30" s="33">
        <v>37921</v>
      </c>
      <c r="E30" s="34">
        <f>VLOOKUP(B30,[1]Sheet1!B$4:L$8446,4,0)</f>
        <v>70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1422</v>
      </c>
      <c r="C31" s="32" t="s">
        <v>58</v>
      </c>
      <c r="D31" s="33">
        <v>37669</v>
      </c>
      <c r="E31" s="34">
        <f>VLOOKUP(B31,[1]Sheet1!B$4:L$8446,4,0)</f>
        <v>80</v>
      </c>
      <c r="F31" s="34">
        <f>VLOOKUP(B31,[1]Sheet1!B$4:F$8446,5,0)</f>
        <v>75</v>
      </c>
      <c r="G31" s="34">
        <f>VLOOKUP(B31,[1]Sheet1!B$4:J$8446,6,0)</f>
        <v>75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1423</v>
      </c>
      <c r="C32" s="32" t="s">
        <v>67</v>
      </c>
      <c r="D32" s="33">
        <v>37984</v>
      </c>
      <c r="E32" s="34">
        <f>VLOOKUP(B32,[1]Sheet1!B$4:L$8446,4,0)</f>
        <v>80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1424</v>
      </c>
      <c r="C33" s="32" t="s">
        <v>68</v>
      </c>
      <c r="D33" s="33">
        <v>37641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1425</v>
      </c>
      <c r="C34" s="32" t="s">
        <v>116</v>
      </c>
      <c r="D34" s="33">
        <v>37414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1426</v>
      </c>
      <c r="C35" s="32" t="s">
        <v>96</v>
      </c>
      <c r="D35" s="33">
        <v>37760</v>
      </c>
      <c r="E35" s="34">
        <f>VLOOKUP(B35,[1]Sheet1!B$4:L$8446,4,0)</f>
        <v>92</v>
      </c>
      <c r="F35" s="34">
        <f>VLOOKUP(B35,[1]Sheet1!B$4:F$8446,5,0)</f>
        <v>92</v>
      </c>
      <c r="G35" s="34">
        <f>VLOOKUP(B35,[1]Sheet1!B$4:J$8446,6,0)</f>
        <v>92</v>
      </c>
      <c r="H35" s="34">
        <f>VLOOKUP(B35,[1]Sheet1!B$4:H$8446,7,0)</f>
        <v>92</v>
      </c>
      <c r="I35" s="35" t="str">
        <f t="shared" si="0"/>
        <v>Xuất sắc</v>
      </c>
      <c r="J35" s="34">
        <f>VLOOKUP(B35,[1]Sheet1!B$4:K$8446,9,0)</f>
        <v>92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1427</v>
      </c>
      <c r="C36" s="32" t="s">
        <v>69</v>
      </c>
      <c r="D36" s="33">
        <v>37930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1428</v>
      </c>
      <c r="C37" s="32" t="s">
        <v>70</v>
      </c>
      <c r="D37" s="33">
        <v>37720</v>
      </c>
      <c r="E37" s="34">
        <f>VLOOKUP(B37,[1]Sheet1!B$4:L$8446,4,0)</f>
        <v>90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1429</v>
      </c>
      <c r="C38" s="32" t="s">
        <v>97</v>
      </c>
      <c r="D38" s="33">
        <v>37774</v>
      </c>
      <c r="E38" s="34">
        <f>VLOOKUP(B38,[1]Sheet1!B$4:L$8446,4,0)</f>
        <v>75</v>
      </c>
      <c r="F38" s="34">
        <f>VLOOKUP(B38,[1]Sheet1!B$4:F$8446,5,0)</f>
        <v>75</v>
      </c>
      <c r="G38" s="34">
        <f>VLOOKUP(B38,[1]Sheet1!B$4:J$8446,6,0)</f>
        <v>75</v>
      </c>
      <c r="H38" s="34">
        <f>VLOOKUP(B38,[1]Sheet1!B$4:H$8446,7,0)</f>
        <v>75</v>
      </c>
      <c r="I38" s="35" t="str">
        <f t="shared" si="0"/>
        <v>Khá</v>
      </c>
      <c r="J38" s="34">
        <f>VLOOKUP(B38,[1]Sheet1!B$4:K$8446,9,0)</f>
        <v>75</v>
      </c>
      <c r="K38" s="35" t="str">
        <f t="shared" si="1"/>
        <v>Khá</v>
      </c>
    </row>
    <row r="39" spans="1:11" ht="15.75" x14ac:dyDescent="0.25">
      <c r="A39" s="12">
        <v>27</v>
      </c>
      <c r="B39" s="31" t="s">
        <v>1430</v>
      </c>
      <c r="C39" s="32" t="s">
        <v>98</v>
      </c>
      <c r="D39" s="33">
        <v>37750</v>
      </c>
      <c r="E39" s="34">
        <f>VLOOKUP(B39,[1]Sheet1!B$4:L$8446,4,0)</f>
        <v>90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1431</v>
      </c>
      <c r="C40" s="32" t="s">
        <v>71</v>
      </c>
      <c r="D40" s="33">
        <v>37776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1432</v>
      </c>
      <c r="C41" s="32" t="s">
        <v>99</v>
      </c>
      <c r="D41" s="33">
        <v>37700</v>
      </c>
      <c r="E41" s="34">
        <f>VLOOKUP(B41,[1]Sheet1!B$4:L$8446,4,0)</f>
        <v>70</v>
      </c>
      <c r="F41" s="34">
        <f>VLOOKUP(B41,[1]Sheet1!B$4:F$8446,5,0)</f>
        <v>70</v>
      </c>
      <c r="G41" s="34">
        <f>VLOOKUP(B41,[1]Sheet1!B$4:J$8446,6,0)</f>
        <v>70</v>
      </c>
      <c r="H41" s="34">
        <f>VLOOKUP(B41,[1]Sheet1!B$4:H$8446,7,0)</f>
        <v>70</v>
      </c>
      <c r="I41" s="35" t="str">
        <f t="shared" si="0"/>
        <v>Khá</v>
      </c>
      <c r="J41" s="34">
        <f>VLOOKUP(B41,[1]Sheet1!B$4:K$8446,9,0)</f>
        <v>70</v>
      </c>
      <c r="K41" s="35" t="str">
        <f t="shared" si="1"/>
        <v>Khá</v>
      </c>
    </row>
    <row r="42" spans="1:11" ht="15.75" x14ac:dyDescent="0.25">
      <c r="A42" s="12">
        <v>30</v>
      </c>
      <c r="B42" s="31" t="s">
        <v>1433</v>
      </c>
      <c r="C42" s="32" t="s">
        <v>72</v>
      </c>
      <c r="D42" s="33">
        <v>37801</v>
      </c>
      <c r="E42" s="34">
        <f>VLOOKUP(B42,[1]Sheet1!B$4:L$8446,4,0)</f>
        <v>90</v>
      </c>
      <c r="F42" s="34">
        <f>VLOOKUP(B42,[1]Sheet1!B$4:F$8446,5,0)</f>
        <v>90</v>
      </c>
      <c r="G42" s="34">
        <f>VLOOKUP(B42,[1]Sheet1!B$4:J$8446,6,0)</f>
        <v>90</v>
      </c>
      <c r="H42" s="34">
        <f>VLOOKUP(B42,[1]Sheet1!B$4:H$8446,7,0)</f>
        <v>90</v>
      </c>
      <c r="I42" s="35" t="str">
        <f t="shared" si="0"/>
        <v>Xuất sắc</v>
      </c>
      <c r="J42" s="34">
        <f>VLOOKUP(B42,[1]Sheet1!B$4:K$8446,9,0)</f>
        <v>90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1434</v>
      </c>
      <c r="C43" s="32" t="s">
        <v>100</v>
      </c>
      <c r="D43" s="33">
        <v>37907</v>
      </c>
      <c r="E43" s="34">
        <f>VLOOKUP(B43,[1]Sheet1!B$4:L$8446,4,0)</f>
        <v>85</v>
      </c>
      <c r="F43" s="34">
        <f>VLOOKUP(B43,[1]Sheet1!B$4:F$8446,5,0)</f>
        <v>85</v>
      </c>
      <c r="G43" s="34">
        <f>VLOOKUP(B43,[1]Sheet1!B$4:J$8446,6,0)</f>
        <v>85</v>
      </c>
      <c r="H43" s="34">
        <f>VLOOKUP(B43,[1]Sheet1!B$4:H$8446,7,0)</f>
        <v>85</v>
      </c>
      <c r="I43" s="35" t="str">
        <f t="shared" si="0"/>
        <v>Tốt</v>
      </c>
      <c r="J43" s="34">
        <f>VLOOKUP(B43,[1]Sheet1!B$4:K$8446,9,0)</f>
        <v>85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1435</v>
      </c>
      <c r="C44" s="32" t="s">
        <v>117</v>
      </c>
      <c r="D44" s="33">
        <v>37398</v>
      </c>
      <c r="E44" s="34">
        <f>VLOOKUP(B44,[1]Sheet1!B$4:L$8446,4,0)</f>
        <v>56</v>
      </c>
      <c r="F44" s="34">
        <f>VLOOKUP(B44,[1]Sheet1!B$4:F$8446,5,0)</f>
        <v>66</v>
      </c>
      <c r="G44" s="34">
        <f>VLOOKUP(B44,[1]Sheet1!B$4:J$8446,6,0)</f>
        <v>66</v>
      </c>
      <c r="H44" s="34">
        <f>VLOOKUP(B44,[1]Sheet1!B$4:H$8446,7,0)</f>
        <v>66</v>
      </c>
      <c r="I44" s="35" t="str">
        <f t="shared" si="0"/>
        <v>Khá</v>
      </c>
      <c r="J44" s="34">
        <f>VLOOKUP(B44,[1]Sheet1!B$4:K$8446,9,0)</f>
        <v>66</v>
      </c>
      <c r="K44" s="35" t="str">
        <f t="shared" si="1"/>
        <v>Khá</v>
      </c>
    </row>
    <row r="45" spans="1:11" ht="15.75" x14ac:dyDescent="0.25">
      <c r="A45" s="12">
        <v>33</v>
      </c>
      <c r="B45" s="31" t="s">
        <v>1436</v>
      </c>
      <c r="C45" s="32" t="s">
        <v>81</v>
      </c>
      <c r="D45" s="33">
        <v>37944</v>
      </c>
      <c r="E45" s="34">
        <f>VLOOKUP(B45,[1]Sheet1!B$4:L$8446,4,0)</f>
        <v>83</v>
      </c>
      <c r="F45" s="34">
        <f>VLOOKUP(B45,[1]Sheet1!B$4:F$8446,5,0)</f>
        <v>85</v>
      </c>
      <c r="G45" s="34">
        <f>VLOOKUP(B45,[1]Sheet1!B$4:J$8446,6,0)</f>
        <v>85</v>
      </c>
      <c r="H45" s="34">
        <f>VLOOKUP(B45,[1]Sheet1!B$4:H$8446,7,0)</f>
        <v>85</v>
      </c>
      <c r="I45" s="35" t="str">
        <f t="shared" si="0"/>
        <v>Tốt</v>
      </c>
      <c r="J45" s="34">
        <f>VLOOKUP(B45,[1]Sheet1!B$4:K$8446,9,0)</f>
        <v>85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1437</v>
      </c>
      <c r="C46" s="32" t="s">
        <v>73</v>
      </c>
      <c r="D46" s="33">
        <v>37865</v>
      </c>
      <c r="E46" s="34">
        <f>VLOOKUP(B46,[1]Sheet1!B$4:L$8446,4,0)</f>
        <v>80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1438</v>
      </c>
      <c r="C47" s="32" t="s">
        <v>59</v>
      </c>
      <c r="D47" s="33">
        <v>37658</v>
      </c>
      <c r="E47" s="34">
        <f>VLOOKUP(B47,[1]Sheet1!B$4:L$8446,4,0)</f>
        <v>75</v>
      </c>
      <c r="F47" s="34">
        <f>VLOOKUP(B47,[1]Sheet1!B$4:F$8446,5,0)</f>
        <v>72</v>
      </c>
      <c r="G47" s="34">
        <f>VLOOKUP(B47,[1]Sheet1!B$4:J$8446,6,0)</f>
        <v>72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1439</v>
      </c>
      <c r="C48" s="32" t="s">
        <v>102</v>
      </c>
      <c r="D48" s="33">
        <v>37902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1440</v>
      </c>
      <c r="C49" s="32" t="s">
        <v>54</v>
      </c>
      <c r="D49" s="33">
        <v>37719</v>
      </c>
      <c r="E49" s="34">
        <f>VLOOKUP(B49,[1]Sheet1!B$4:L$8446,4,0)</f>
        <v>80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1441</v>
      </c>
      <c r="C50" s="32" t="s">
        <v>74</v>
      </c>
      <c r="D50" s="33">
        <v>37647</v>
      </c>
      <c r="E50" s="34">
        <f>VLOOKUP(B50,[1]Sheet1!B$4:L$8446,4,0)</f>
        <v>80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1442</v>
      </c>
      <c r="C51" s="32" t="s">
        <v>104</v>
      </c>
      <c r="D51" s="33">
        <v>37763</v>
      </c>
      <c r="E51" s="34">
        <f>VLOOKUP(B51,[1]Sheet1!B$4:L$8446,4,0)</f>
        <v>80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1443</v>
      </c>
      <c r="C52" s="32" t="s">
        <v>82</v>
      </c>
      <c r="D52" s="33">
        <v>37846</v>
      </c>
      <c r="E52" s="34">
        <f>VLOOKUP(B52,[1]Sheet1!B$4:L$8446,4,0)</f>
        <v>75</v>
      </c>
      <c r="F52" s="34">
        <f>VLOOKUP(B52,[1]Sheet1!B$4:F$8446,5,0)</f>
        <v>85</v>
      </c>
      <c r="G52" s="34">
        <f>VLOOKUP(B52,[1]Sheet1!B$4:J$8446,6,0)</f>
        <v>85</v>
      </c>
      <c r="H52" s="34">
        <f>VLOOKUP(B52,[1]Sheet1!B$4:H$8446,7,0)</f>
        <v>85</v>
      </c>
      <c r="I52" s="35" t="str">
        <f t="shared" si="0"/>
        <v>Tốt</v>
      </c>
      <c r="J52" s="34">
        <f>VLOOKUP(B52,[1]Sheet1!B$4:K$8446,9,0)</f>
        <v>85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1444</v>
      </c>
      <c r="C53" s="32" t="s">
        <v>75</v>
      </c>
      <c r="D53" s="33">
        <v>37670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12">
        <v>42</v>
      </c>
      <c r="B54" s="31" t="s">
        <v>1445</v>
      </c>
      <c r="C54" s="32" t="s">
        <v>105</v>
      </c>
      <c r="D54" s="33">
        <v>37806</v>
      </c>
      <c r="E54" s="34">
        <f>VLOOKUP(B54,[1]Sheet1!B$4:L$8446,4,0)</f>
        <v>80</v>
      </c>
      <c r="F54" s="34">
        <f>VLOOKUP(B54,[1]Sheet1!B$4:F$8446,5,0)</f>
        <v>90</v>
      </c>
      <c r="G54" s="34">
        <f>VLOOKUP(B54,[1]Sheet1!B$4:J$8446,6,0)</f>
        <v>90</v>
      </c>
      <c r="H54" s="34">
        <f>VLOOKUP(B54,[1]Sheet1!B$4:H$8446,7,0)</f>
        <v>90</v>
      </c>
      <c r="I54" s="35" t="str">
        <f t="shared" si="0"/>
        <v>Xuất sắc</v>
      </c>
      <c r="J54" s="34">
        <f>VLOOKUP(B54,[1]Sheet1!B$4:K$8446,9,0)</f>
        <v>90</v>
      </c>
      <c r="K54" s="35" t="str">
        <f t="shared" si="1"/>
        <v>Xuất sắc</v>
      </c>
    </row>
    <row r="55" spans="1:11" ht="15.75" x14ac:dyDescent="0.25">
      <c r="A55" s="12">
        <v>43</v>
      </c>
      <c r="B55" s="31" t="s">
        <v>1446</v>
      </c>
      <c r="C55" s="32" t="s">
        <v>60</v>
      </c>
      <c r="D55" s="33">
        <v>37986</v>
      </c>
      <c r="E55" s="34">
        <f>VLOOKUP(B55,[1]Sheet1!B$4:L$8446,4,0)</f>
        <v>80</v>
      </c>
      <c r="F55" s="34">
        <f>VLOOKUP(B55,[1]Sheet1!B$4:F$8446,5,0)</f>
        <v>85</v>
      </c>
      <c r="G55" s="34">
        <f>VLOOKUP(B55,[1]Sheet1!B$4:J$8446,6,0)</f>
        <v>85</v>
      </c>
      <c r="H55" s="34">
        <f>VLOOKUP(B55,[1]Sheet1!B$4:H$8446,7,0)</f>
        <v>85</v>
      </c>
      <c r="I55" s="35" t="str">
        <f t="shared" si="0"/>
        <v>Tốt</v>
      </c>
      <c r="J55" s="34">
        <f>VLOOKUP(B55,[1]Sheet1!B$4:K$8446,9,0)</f>
        <v>85</v>
      </c>
      <c r="K55" s="35" t="str">
        <f t="shared" si="1"/>
        <v>Tốt</v>
      </c>
    </row>
    <row r="56" spans="1:11" ht="15.75" x14ac:dyDescent="0.25">
      <c r="A56" s="12">
        <v>44</v>
      </c>
      <c r="B56" s="31" t="s">
        <v>1447</v>
      </c>
      <c r="C56" s="32" t="s">
        <v>76</v>
      </c>
      <c r="D56" s="33">
        <v>37919</v>
      </c>
      <c r="E56" s="34">
        <f>VLOOKUP(B56,[1]Sheet1!B$4:L$8446,4,0)</f>
        <v>75</v>
      </c>
      <c r="F56" s="34">
        <f>VLOOKUP(B56,[1]Sheet1!B$4:F$8446,5,0)</f>
        <v>85</v>
      </c>
      <c r="G56" s="34">
        <f>VLOOKUP(B56,[1]Sheet1!B$4:J$8446,6,0)</f>
        <v>85</v>
      </c>
      <c r="H56" s="34">
        <f>VLOOKUP(B56,[1]Sheet1!B$4:H$8446,7,0)</f>
        <v>85</v>
      </c>
      <c r="I56" s="35" t="str">
        <f t="shared" si="0"/>
        <v>Tốt</v>
      </c>
      <c r="J56" s="34">
        <f>VLOOKUP(B56,[1]Sheet1!B$4:K$8446,9,0)</f>
        <v>85</v>
      </c>
      <c r="K56" s="35" t="str">
        <f t="shared" si="1"/>
        <v>Tốt</v>
      </c>
    </row>
    <row r="57" spans="1:11" ht="15.75" x14ac:dyDescent="0.25">
      <c r="A57" s="12">
        <v>45</v>
      </c>
      <c r="B57" s="31" t="s">
        <v>1448</v>
      </c>
      <c r="C57" s="32" t="s">
        <v>77</v>
      </c>
      <c r="D57" s="33">
        <v>37838</v>
      </c>
      <c r="E57" s="34">
        <f>VLOOKUP(B57,[1]Sheet1!B$4:L$8446,4,0)</f>
        <v>70</v>
      </c>
      <c r="F57" s="34">
        <f>VLOOKUP(B57,[1]Sheet1!B$4:F$8446,5,0)</f>
        <v>80</v>
      </c>
      <c r="G57" s="34">
        <f>VLOOKUP(B57,[1]Sheet1!B$4:J$8446,6,0)</f>
        <v>80</v>
      </c>
      <c r="H57" s="34">
        <f>VLOOKUP(B57,[1]Sheet1!B$4:H$8446,7,0)</f>
        <v>80</v>
      </c>
      <c r="I57" s="35" t="str">
        <f t="shared" si="0"/>
        <v>Tốt</v>
      </c>
      <c r="J57" s="34">
        <f>VLOOKUP(B57,[1]Sheet1!B$4:K$8446,9,0)</f>
        <v>80</v>
      </c>
      <c r="K57" s="35" t="str">
        <f t="shared" si="1"/>
        <v>Tốt</v>
      </c>
    </row>
    <row r="58" spans="1:11" ht="15.75" x14ac:dyDescent="0.25">
      <c r="A58" s="12">
        <v>46</v>
      </c>
      <c r="B58" s="31" t="s">
        <v>1449</v>
      </c>
      <c r="C58" s="32" t="s">
        <v>79</v>
      </c>
      <c r="D58" s="33">
        <v>37986</v>
      </c>
      <c r="E58" s="34">
        <f>VLOOKUP(B58,[1]Sheet1!B$4:L$8446,4,0)</f>
        <v>80</v>
      </c>
      <c r="F58" s="34">
        <f>VLOOKUP(B58,[1]Sheet1!B$4:F$8446,5,0)</f>
        <v>90</v>
      </c>
      <c r="G58" s="34">
        <f>VLOOKUP(B58,[1]Sheet1!B$4:J$8446,6,0)</f>
        <v>90</v>
      </c>
      <c r="H58" s="34">
        <f>VLOOKUP(B58,[1]Sheet1!B$4:H$8446,7,0)</f>
        <v>90</v>
      </c>
      <c r="I58" s="35" t="str">
        <f t="shared" si="0"/>
        <v>Xuất sắc</v>
      </c>
      <c r="J58" s="34">
        <f>VLOOKUP(B58,[1]Sheet1!B$4:K$8446,9,0)</f>
        <v>90</v>
      </c>
      <c r="K58" s="35" t="str">
        <f t="shared" si="1"/>
        <v>Xuất sắc</v>
      </c>
    </row>
    <row r="59" spans="1:11" ht="15.75" x14ac:dyDescent="0.25">
      <c r="A59" s="12">
        <v>47</v>
      </c>
      <c r="B59" s="31" t="s">
        <v>1450</v>
      </c>
      <c r="C59" s="32" t="s">
        <v>106</v>
      </c>
      <c r="D59" s="33">
        <v>37793</v>
      </c>
      <c r="E59" s="34">
        <f>VLOOKUP(B59,[1]Sheet1!B$4:L$8446,4,0)</f>
        <v>90</v>
      </c>
      <c r="F59" s="34">
        <f>VLOOKUP(B59,[1]Sheet1!B$4:F$8446,5,0)</f>
        <v>90</v>
      </c>
      <c r="G59" s="34">
        <f>VLOOKUP(B59,[1]Sheet1!B$4:J$8446,6,0)</f>
        <v>90</v>
      </c>
      <c r="H59" s="34">
        <f>VLOOKUP(B59,[1]Sheet1!B$4:H$8446,7,0)</f>
        <v>90</v>
      </c>
      <c r="I59" s="35" t="str">
        <f t="shared" si="0"/>
        <v>Xuất sắc</v>
      </c>
      <c r="J59" s="34">
        <f>VLOOKUP(B59,[1]Sheet1!B$4:K$8446,9,0)</f>
        <v>90</v>
      </c>
      <c r="K59" s="35" t="str">
        <f t="shared" si="1"/>
        <v>Xuất sắc</v>
      </c>
    </row>
    <row r="60" spans="1:11" ht="15.75" x14ac:dyDescent="0.25">
      <c r="A60" s="12">
        <v>48</v>
      </c>
      <c r="B60" s="31" t="s">
        <v>1451</v>
      </c>
      <c r="C60" s="32" t="s">
        <v>56</v>
      </c>
      <c r="D60" s="33">
        <v>37677</v>
      </c>
      <c r="E60" s="34">
        <f>VLOOKUP(B60,[1]Sheet1!B$4:L$8446,4,0)</f>
        <v>80</v>
      </c>
      <c r="F60" s="34">
        <f>VLOOKUP(B60,[1]Sheet1!B$4:F$8446,5,0)</f>
        <v>80</v>
      </c>
      <c r="G60" s="34">
        <f>VLOOKUP(B60,[1]Sheet1!B$4:J$8446,6,0)</f>
        <v>80</v>
      </c>
      <c r="H60" s="34">
        <f>VLOOKUP(B60,[1]Sheet1!B$4:H$8446,7,0)</f>
        <v>80</v>
      </c>
      <c r="I60" s="35" t="str">
        <f t="shared" si="0"/>
        <v>Tốt</v>
      </c>
      <c r="J60" s="34">
        <f>VLOOKUP(B60,[1]Sheet1!B$4:K$8446,9,0)</f>
        <v>80</v>
      </c>
      <c r="K60" s="35" t="str">
        <f t="shared" si="1"/>
        <v>Tốt</v>
      </c>
    </row>
    <row r="61" spans="1:11" ht="15.75" x14ac:dyDescent="0.25">
      <c r="A61" s="12">
        <v>49</v>
      </c>
      <c r="B61" s="31" t="s">
        <v>1452</v>
      </c>
      <c r="C61" s="32" t="s">
        <v>107</v>
      </c>
      <c r="D61" s="33">
        <v>37840</v>
      </c>
      <c r="E61" s="34">
        <f>VLOOKUP(B61,[1]Sheet1!B$4:L$8446,4,0)</f>
        <v>70</v>
      </c>
      <c r="F61" s="34">
        <f>VLOOKUP(B61,[1]Sheet1!B$4:F$8446,5,0)</f>
        <v>85</v>
      </c>
      <c r="G61" s="34">
        <f>VLOOKUP(B61,[1]Sheet1!B$4:J$8446,6,0)</f>
        <v>85</v>
      </c>
      <c r="H61" s="34">
        <f>VLOOKUP(B61,[1]Sheet1!B$4:H$8446,7,0)</f>
        <v>85</v>
      </c>
      <c r="I61" s="35" t="str">
        <f t="shared" si="0"/>
        <v>Tốt</v>
      </c>
      <c r="J61" s="34">
        <f>VLOOKUP(B61,[1]Sheet1!B$4:K$8446,9,0)</f>
        <v>85</v>
      </c>
      <c r="K61" s="35" t="str">
        <f t="shared" si="1"/>
        <v>Tốt</v>
      </c>
    </row>
    <row r="62" spans="1:11" ht="15.75" x14ac:dyDescent="0.25">
      <c r="A62" s="12">
        <v>50</v>
      </c>
      <c r="B62" s="31" t="s">
        <v>1453</v>
      </c>
      <c r="C62" s="32" t="s">
        <v>108</v>
      </c>
      <c r="D62" s="33">
        <v>37878</v>
      </c>
      <c r="E62" s="34">
        <f>VLOOKUP(B62,[1]Sheet1!B$4:L$8446,4,0)</f>
        <v>80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90</v>
      </c>
      <c r="I62" s="35" t="str">
        <f t="shared" si="0"/>
        <v>Xuất sắc</v>
      </c>
      <c r="J62" s="34">
        <f>VLOOKUP(B62,[1]Sheet1!B$4:K$8446,9,0)</f>
        <v>90</v>
      </c>
      <c r="K62" s="35" t="str">
        <f t="shared" si="1"/>
        <v>Xuất sắc</v>
      </c>
    </row>
    <row r="63" spans="1:11" ht="15.75" x14ac:dyDescent="0.25">
      <c r="A63" s="12">
        <v>51</v>
      </c>
      <c r="B63" s="31" t="s">
        <v>1454</v>
      </c>
      <c r="C63" s="32" t="s">
        <v>109</v>
      </c>
      <c r="D63" s="33">
        <v>37822</v>
      </c>
      <c r="E63" s="34">
        <f>VLOOKUP(B63,[1]Sheet1!B$4:L$8446,4,0)</f>
        <v>90</v>
      </c>
      <c r="F63" s="34">
        <f>VLOOKUP(B63,[1]Sheet1!B$4:F$8446,5,0)</f>
        <v>90</v>
      </c>
      <c r="G63" s="34">
        <f>VLOOKUP(B63,[1]Sheet1!B$4:J$8446,6,0)</f>
        <v>90</v>
      </c>
      <c r="H63" s="34">
        <f>VLOOKUP(B63,[1]Sheet1!B$4:H$8446,7,0)</f>
        <v>90</v>
      </c>
      <c r="I63" s="35" t="str">
        <f t="shared" si="0"/>
        <v>Xuất sắc</v>
      </c>
      <c r="J63" s="34">
        <f>VLOOKUP(B63,[1]Sheet1!B$4:K$8446,9,0)</f>
        <v>90</v>
      </c>
      <c r="K63" s="35" t="str">
        <f t="shared" si="1"/>
        <v>Xuất sắc</v>
      </c>
    </row>
    <row r="64" spans="1:11" ht="15.75" x14ac:dyDescent="0.25">
      <c r="A64" s="12">
        <v>52</v>
      </c>
      <c r="B64" s="31" t="s">
        <v>1455</v>
      </c>
      <c r="C64" s="32" t="s">
        <v>110</v>
      </c>
      <c r="D64" s="33">
        <v>37659</v>
      </c>
      <c r="E64" s="34">
        <f>VLOOKUP(B64,[1]Sheet1!B$4:L$8446,4,0)</f>
        <v>55</v>
      </c>
      <c r="F64" s="34">
        <f>VLOOKUP(B64,[1]Sheet1!B$4:F$8446,5,0)</f>
        <v>61</v>
      </c>
      <c r="G64" s="34">
        <f>VLOOKUP(B64,[1]Sheet1!B$4:J$8446,6,0)</f>
        <v>61</v>
      </c>
      <c r="H64" s="34">
        <f>VLOOKUP(B64,[1]Sheet1!B$4:H$8446,7,0)</f>
        <v>61</v>
      </c>
      <c r="I64" s="35" t="str">
        <f t="shared" si="0"/>
        <v>Trung bình</v>
      </c>
      <c r="J64" s="34">
        <f>VLOOKUP(B64,[1]Sheet1!B$4:K$8446,9,0)</f>
        <v>61</v>
      </c>
      <c r="K64" s="35" t="str">
        <f t="shared" si="1"/>
        <v>Trung bình</v>
      </c>
    </row>
    <row r="65" spans="1:11" ht="15.75" x14ac:dyDescent="0.25">
      <c r="A65" s="12">
        <v>53</v>
      </c>
      <c r="B65" s="31" t="s">
        <v>1456</v>
      </c>
      <c r="C65" s="32" t="s">
        <v>111</v>
      </c>
      <c r="D65" s="33">
        <v>37796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12">
        <v>54</v>
      </c>
      <c r="B66" s="31" t="s">
        <v>1457</v>
      </c>
      <c r="C66" s="32" t="s">
        <v>78</v>
      </c>
      <c r="D66" s="33">
        <v>37824</v>
      </c>
      <c r="E66" s="34">
        <f>VLOOKUP(B66,[1]Sheet1!B$4:L$8446,4,0)</f>
        <v>75</v>
      </c>
      <c r="F66" s="34">
        <f>VLOOKUP(B66,[1]Sheet1!B$4:F$8446,5,0)</f>
        <v>72</v>
      </c>
      <c r="G66" s="34">
        <f>VLOOKUP(B66,[1]Sheet1!B$4:J$8446,6,0)</f>
        <v>72</v>
      </c>
      <c r="H66" s="34">
        <f>VLOOKUP(B66,[1]Sheet1!B$4:H$8446,7,0)</f>
        <v>72</v>
      </c>
      <c r="I66" s="35" t="str">
        <f t="shared" si="0"/>
        <v>Khá</v>
      </c>
      <c r="J66" s="34">
        <f>VLOOKUP(B66,[1]Sheet1!B$4:K$8446,9,0)</f>
        <v>72</v>
      </c>
      <c r="K66" s="35" t="str">
        <f t="shared" si="1"/>
        <v>Khá</v>
      </c>
    </row>
    <row r="67" spans="1:11" ht="15.75" x14ac:dyDescent="0.25">
      <c r="A67" s="12">
        <v>55</v>
      </c>
      <c r="B67" s="31" t="s">
        <v>1458</v>
      </c>
      <c r="C67" s="32" t="s">
        <v>112</v>
      </c>
      <c r="D67" s="33">
        <v>37685</v>
      </c>
      <c r="E67" s="34">
        <f>VLOOKUP(B67,[1]Sheet1!B$4:L$8446,4,0)</f>
        <v>90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5.75" x14ac:dyDescent="0.25">
      <c r="A68" s="12">
        <v>56</v>
      </c>
      <c r="B68" s="31" t="s">
        <v>1459</v>
      </c>
      <c r="C68" s="32" t="s">
        <v>113</v>
      </c>
      <c r="D68" s="33">
        <v>37917</v>
      </c>
      <c r="E68" s="34">
        <f>VLOOKUP(B68,[1]Sheet1!B$4:L$8446,4,0)</f>
        <v>70</v>
      </c>
      <c r="F68" s="34">
        <f>VLOOKUP(B68,[1]Sheet1!B$4:F$8446,5,0)</f>
        <v>70</v>
      </c>
      <c r="G68" s="34">
        <f>VLOOKUP(B68,[1]Sheet1!B$4:J$8446,6,0)</f>
        <v>70</v>
      </c>
      <c r="H68" s="34">
        <f>VLOOKUP(B68,[1]Sheet1!B$4:H$8446,7,0)</f>
        <v>70</v>
      </c>
      <c r="I68" s="35" t="str">
        <f t="shared" si="0"/>
        <v>Khá</v>
      </c>
      <c r="J68" s="34">
        <f>VLOOKUP(B68,[1]Sheet1!B$4:K$8446,9,0)</f>
        <v>70</v>
      </c>
      <c r="K68" s="35" t="str">
        <f t="shared" si="1"/>
        <v>Khá</v>
      </c>
    </row>
    <row r="69" spans="1:11" ht="15.75" x14ac:dyDescent="0.25">
      <c r="A69" s="12">
        <v>57</v>
      </c>
      <c r="B69" s="31" t="s">
        <v>1460</v>
      </c>
      <c r="C69" s="32" t="s">
        <v>114</v>
      </c>
      <c r="D69" s="33">
        <v>37692</v>
      </c>
      <c r="E69" s="34">
        <f>VLOOKUP(B69,[1]Sheet1!B$4:L$8446,4,0)</f>
        <v>80</v>
      </c>
      <c r="F69" s="34">
        <f>VLOOKUP(B69,[1]Sheet1!B$4:F$8446,5,0)</f>
        <v>80</v>
      </c>
      <c r="G69" s="34">
        <f>VLOOKUP(B69,[1]Sheet1!B$4:J$8446,6,0)</f>
        <v>80</v>
      </c>
      <c r="H69" s="34">
        <f>VLOOKUP(B69,[1]Sheet1!B$4:H$8446,7,0)</f>
        <v>80</v>
      </c>
      <c r="I69" s="35" t="str">
        <f t="shared" si="0"/>
        <v>Tốt</v>
      </c>
      <c r="J69" s="34">
        <f>VLOOKUP(B69,[1]Sheet1!B$4:K$8446,9,0)</f>
        <v>80</v>
      </c>
      <c r="K69" s="35" t="str">
        <f t="shared" si="1"/>
        <v>Tốt</v>
      </c>
    </row>
    <row r="70" spans="1:11" ht="15.75" x14ac:dyDescent="0.25">
      <c r="A70" s="12">
        <v>58</v>
      </c>
      <c r="B70" s="31" t="s">
        <v>1461</v>
      </c>
      <c r="C70" s="32" t="s">
        <v>115</v>
      </c>
      <c r="D70" s="33">
        <v>37933</v>
      </c>
      <c r="E70" s="34">
        <f>VLOOKUP(B70,[1]Sheet1!B$4:L$8446,4,0)</f>
        <v>80</v>
      </c>
      <c r="F70" s="34">
        <f>VLOOKUP(B70,[1]Sheet1!B$4:F$8446,5,0)</f>
        <v>80</v>
      </c>
      <c r="G70" s="34">
        <f>VLOOKUP(B70,[1]Sheet1!B$4:J$8446,6,0)</f>
        <v>80</v>
      </c>
      <c r="H70" s="34">
        <f>VLOOKUP(B70,[1]Sheet1!B$4:H$8446,7,0)</f>
        <v>80</v>
      </c>
      <c r="I70" s="35" t="str">
        <f t="shared" si="0"/>
        <v>Tốt</v>
      </c>
      <c r="J70" s="34">
        <f>VLOOKUP(B70,[1]Sheet1!B$4:K$8446,9,0)</f>
        <v>80</v>
      </c>
      <c r="K70" s="35" t="str">
        <f t="shared" si="1"/>
        <v>Tốt</v>
      </c>
    </row>
    <row r="71" spans="1:11" ht="15.75" x14ac:dyDescent="0.25">
      <c r="A71" s="12">
        <v>59</v>
      </c>
      <c r="B71" s="31" t="s">
        <v>1462</v>
      </c>
      <c r="C71" s="32" t="s">
        <v>80</v>
      </c>
      <c r="D71" s="33">
        <v>37880</v>
      </c>
      <c r="E71" s="34">
        <f>VLOOKUP(B71,[1]Sheet1!B$4:L$8446,4,0)</f>
        <v>68</v>
      </c>
      <c r="F71" s="34">
        <f>VLOOKUP(B71,[1]Sheet1!B$4:F$8446,5,0)</f>
        <v>73</v>
      </c>
      <c r="G71" s="34">
        <f>VLOOKUP(B71,[1]Sheet1!B$4:J$8446,6,0)</f>
        <v>73</v>
      </c>
      <c r="H71" s="34">
        <f>VLOOKUP(B71,[1]Sheet1!B$4:H$8446,7,0)</f>
        <v>78</v>
      </c>
      <c r="I71" s="35" t="str">
        <f t="shared" si="0"/>
        <v>Khá</v>
      </c>
      <c r="J71" s="34">
        <f>VLOOKUP(B71,[1]Sheet1!B$4:K$8446,9,0)</f>
        <v>78</v>
      </c>
      <c r="K71" s="35" t="str">
        <f t="shared" si="1"/>
        <v>Khá</v>
      </c>
    </row>
    <row r="73" spans="1:11" x14ac:dyDescent="0.25">
      <c r="A73" s="43" t="s">
        <v>1314</v>
      </c>
      <c r="B73" s="43"/>
      <c r="C73" s="43"/>
    </row>
  </sheetData>
  <sortState xmlns:xlrd2="http://schemas.microsoft.com/office/spreadsheetml/2017/richdata2" ref="A13:K71">
    <sortCondition ref="B13:B71"/>
  </sortState>
  <mergeCells count="19">
    <mergeCell ref="A73:C7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DF6F-7452-4DB0-BE9A-75B8C8F214EF}">
  <dimension ref="A1:K39"/>
  <sheetViews>
    <sheetView topLeftCell="A16" workbookViewId="0">
      <selection activeCell="K17" sqref="K17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1709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s="36" customFormat="1" ht="15.75" x14ac:dyDescent="0.25">
      <c r="A13" s="30">
        <v>1</v>
      </c>
      <c r="B13" s="31" t="s">
        <v>1463</v>
      </c>
      <c r="C13" s="32" t="s">
        <v>154</v>
      </c>
      <c r="D13" s="33">
        <v>37905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37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37" si="1">IF(J13&gt;=90,"Xuất sắc",IF(J13&gt;=80,"Tốt", IF(J13&gt;=65,"Khá",IF(J13&gt;=50,"Trung bình", IF(J13&gt;=35, "Yếu", "Kém")))))</f>
        <v>Tốt</v>
      </c>
    </row>
    <row r="14" spans="1:11" s="36" customFormat="1" ht="15.75" x14ac:dyDescent="0.25">
      <c r="A14" s="30">
        <v>2</v>
      </c>
      <c r="B14" s="31" t="s">
        <v>1464</v>
      </c>
      <c r="C14" s="32" t="s">
        <v>149</v>
      </c>
      <c r="D14" s="33">
        <v>37656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s="36" customFormat="1" ht="15.75" x14ac:dyDescent="0.25">
      <c r="A15" s="30">
        <v>3</v>
      </c>
      <c r="B15" s="31" t="s">
        <v>1465</v>
      </c>
      <c r="C15" s="32" t="s">
        <v>155</v>
      </c>
      <c r="D15" s="33">
        <v>37928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s="36" customFormat="1" ht="15.75" x14ac:dyDescent="0.25">
      <c r="A16" s="30">
        <v>4</v>
      </c>
      <c r="B16" s="31" t="s">
        <v>1466</v>
      </c>
      <c r="C16" s="32" t="s">
        <v>163</v>
      </c>
      <c r="D16" s="33">
        <v>37927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s="36" customFormat="1" ht="15.75" x14ac:dyDescent="0.25">
      <c r="A17" s="30">
        <v>5</v>
      </c>
      <c r="B17" s="31" t="s">
        <v>1467</v>
      </c>
      <c r="C17" s="32" t="s">
        <v>150</v>
      </c>
      <c r="D17" s="33">
        <v>37730</v>
      </c>
      <c r="E17" s="34">
        <f>VLOOKUP(B17,[1]Sheet1!B$4:L$8446,4,0)</f>
        <v>70</v>
      </c>
      <c r="F17" s="34">
        <v>70</v>
      </c>
      <c r="G17" s="34">
        <v>70</v>
      </c>
      <c r="H17" s="34">
        <f>VLOOKUP(B17,[1]Sheet1!B$4:H$8446,7,0)</f>
        <v>70</v>
      </c>
      <c r="I17" s="35" t="str">
        <f t="shared" si="0"/>
        <v>Khá</v>
      </c>
      <c r="J17" s="34">
        <v>70</v>
      </c>
      <c r="K17" s="35" t="str">
        <f t="shared" si="1"/>
        <v>Khá</v>
      </c>
    </row>
    <row r="18" spans="1:11" s="36" customFormat="1" ht="15.75" x14ac:dyDescent="0.25">
      <c r="A18" s="30">
        <v>6</v>
      </c>
      <c r="B18" s="31" t="s">
        <v>1468</v>
      </c>
      <c r="C18" s="32" t="s">
        <v>146</v>
      </c>
      <c r="D18" s="33">
        <v>37754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s="36" customFormat="1" ht="15.75" x14ac:dyDescent="0.25">
      <c r="A19" s="30">
        <v>7</v>
      </c>
      <c r="B19" s="31" t="s">
        <v>1469</v>
      </c>
      <c r="C19" s="32" t="s">
        <v>151</v>
      </c>
      <c r="D19" s="33">
        <v>37676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s="36" customFormat="1" ht="15.75" x14ac:dyDescent="0.25">
      <c r="A20" s="30">
        <v>8</v>
      </c>
      <c r="B20" s="31" t="s">
        <v>1470</v>
      </c>
      <c r="C20" s="32" t="s">
        <v>171</v>
      </c>
      <c r="D20" s="33">
        <v>37476</v>
      </c>
      <c r="E20" s="34">
        <f>VLOOKUP(B20,[1]Sheet1!B$4:L$8446,4,0)</f>
        <v>67</v>
      </c>
      <c r="F20" s="34">
        <f>VLOOKUP(B20,[1]Sheet1!B$4:F$8446,5,0)</f>
        <v>67</v>
      </c>
      <c r="G20" s="34">
        <f>VLOOKUP(B20,[1]Sheet1!B$4:J$8446,6,0)</f>
        <v>67</v>
      </c>
      <c r="H20" s="34">
        <f>VLOOKUP(B20,[1]Sheet1!B$4:H$8446,7,0)</f>
        <v>67</v>
      </c>
      <c r="I20" s="35" t="str">
        <f t="shared" si="0"/>
        <v>Khá</v>
      </c>
      <c r="J20" s="34">
        <f>VLOOKUP(B20,[1]Sheet1!B$4:K$8446,9,0)</f>
        <v>67</v>
      </c>
      <c r="K20" s="35" t="str">
        <f t="shared" si="1"/>
        <v>Khá</v>
      </c>
    </row>
    <row r="21" spans="1:11" s="36" customFormat="1" ht="15.75" x14ac:dyDescent="0.25">
      <c r="A21" s="30">
        <v>9</v>
      </c>
      <c r="B21" s="31" t="s">
        <v>1471</v>
      </c>
      <c r="C21" s="32" t="s">
        <v>147</v>
      </c>
      <c r="D21" s="33">
        <v>37853</v>
      </c>
      <c r="E21" s="34">
        <f>VLOOKUP(B21,[1]Sheet1!B$4:L$8446,4,0)</f>
        <v>90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s="36" customFormat="1" ht="15.75" x14ac:dyDescent="0.25">
      <c r="A22" s="30">
        <v>10</v>
      </c>
      <c r="B22" s="31" t="s">
        <v>1472</v>
      </c>
      <c r="C22" s="32" t="s">
        <v>165</v>
      </c>
      <c r="D22" s="33">
        <v>37696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s="36" customFormat="1" ht="15.75" x14ac:dyDescent="0.25">
      <c r="A23" s="30">
        <v>11</v>
      </c>
      <c r="B23" s="31" t="s">
        <v>1473</v>
      </c>
      <c r="C23" s="32" t="s">
        <v>166</v>
      </c>
      <c r="D23" s="33">
        <v>37663</v>
      </c>
      <c r="E23" s="34">
        <f>VLOOKUP(B23,[1]Sheet1!B$4:L$8446,4,0)</f>
        <v>82</v>
      </c>
      <c r="F23" s="34">
        <f>VLOOKUP(B23,[1]Sheet1!B$4:F$8446,5,0)</f>
        <v>82</v>
      </c>
      <c r="G23" s="34">
        <f>VLOOKUP(B23,[1]Sheet1!B$4:J$8446,6,0)</f>
        <v>82</v>
      </c>
      <c r="H23" s="34">
        <f>VLOOKUP(B23,[1]Sheet1!B$4:H$8446,7,0)</f>
        <v>82</v>
      </c>
      <c r="I23" s="35" t="str">
        <f t="shared" si="0"/>
        <v>Tốt</v>
      </c>
      <c r="J23" s="34">
        <f>VLOOKUP(B23,[1]Sheet1!B$4:K$8446,9,0)</f>
        <v>82</v>
      </c>
      <c r="K23" s="35" t="str">
        <f t="shared" si="1"/>
        <v>Tốt</v>
      </c>
    </row>
    <row r="24" spans="1:11" s="36" customFormat="1" ht="15.75" x14ac:dyDescent="0.25">
      <c r="A24" s="30">
        <v>12</v>
      </c>
      <c r="B24" s="31" t="s">
        <v>1474</v>
      </c>
      <c r="C24" s="32" t="s">
        <v>167</v>
      </c>
      <c r="D24" s="33">
        <v>37839</v>
      </c>
      <c r="E24" s="34">
        <f>VLOOKUP(B24,[1]Sheet1!B$4:L$8446,4,0)</f>
        <v>67</v>
      </c>
      <c r="F24" s="34">
        <f>VLOOKUP(B24,[1]Sheet1!B$4:F$8446,5,0)</f>
        <v>67</v>
      </c>
      <c r="G24" s="34">
        <f>VLOOKUP(B24,[1]Sheet1!B$4:J$8446,6,0)</f>
        <v>67</v>
      </c>
      <c r="H24" s="34">
        <f>VLOOKUP(B24,[1]Sheet1!B$4:H$8446,7,0)</f>
        <v>67</v>
      </c>
      <c r="I24" s="35" t="str">
        <f t="shared" si="0"/>
        <v>Khá</v>
      </c>
      <c r="J24" s="34">
        <f>VLOOKUP(B24,[1]Sheet1!B$4:K$8446,9,0)</f>
        <v>67</v>
      </c>
      <c r="K24" s="35" t="str">
        <f t="shared" si="1"/>
        <v>Khá</v>
      </c>
    </row>
    <row r="25" spans="1:11" s="36" customFormat="1" ht="15.75" x14ac:dyDescent="0.25">
      <c r="A25" s="30">
        <v>13</v>
      </c>
      <c r="B25" s="31" t="s">
        <v>1475</v>
      </c>
      <c r="C25" s="32" t="s">
        <v>168</v>
      </c>
      <c r="D25" s="33">
        <v>37699</v>
      </c>
      <c r="E25" s="34">
        <f>VLOOKUP(B25,[1]Sheet1!B$4:L$8446,4,0)</f>
        <v>90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80</v>
      </c>
      <c r="K25" s="35" t="str">
        <f t="shared" si="1"/>
        <v>Tốt</v>
      </c>
    </row>
    <row r="26" spans="1:11" s="36" customFormat="1" ht="15.75" x14ac:dyDescent="0.25">
      <c r="A26" s="30">
        <v>14</v>
      </c>
      <c r="B26" s="31" t="s">
        <v>1476</v>
      </c>
      <c r="C26" s="32" t="s">
        <v>169</v>
      </c>
      <c r="D26" s="33">
        <v>37963</v>
      </c>
      <c r="E26" s="34">
        <f>VLOOKUP(B26,[1]Sheet1!B$4:L$8446,4,0)</f>
        <v>70</v>
      </c>
      <c r="F26" s="34">
        <f>VLOOKUP(B26,[1]Sheet1!B$4:F$8446,5,0)</f>
        <v>60</v>
      </c>
      <c r="G26" s="34">
        <f>VLOOKUP(B26,[1]Sheet1!B$4:J$8446,6,0)</f>
        <v>60</v>
      </c>
      <c r="H26" s="34">
        <f>VLOOKUP(B26,[1]Sheet1!B$4:H$8446,7,0)</f>
        <v>60</v>
      </c>
      <c r="I26" s="35" t="str">
        <f t="shared" si="0"/>
        <v>Trung bình</v>
      </c>
      <c r="J26" s="34">
        <f>VLOOKUP(B26,[1]Sheet1!B$4:K$8446,9,0)</f>
        <v>60</v>
      </c>
      <c r="K26" s="35" t="str">
        <f t="shared" si="1"/>
        <v>Trung bình</v>
      </c>
    </row>
    <row r="27" spans="1:11" s="36" customFormat="1" ht="15.75" x14ac:dyDescent="0.25">
      <c r="A27" s="30">
        <v>15</v>
      </c>
      <c r="B27" s="31" t="s">
        <v>1477</v>
      </c>
      <c r="C27" s="32" t="s">
        <v>156</v>
      </c>
      <c r="D27" s="33">
        <v>37902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s="36" customFormat="1" ht="15.75" x14ac:dyDescent="0.25">
      <c r="A28" s="30">
        <v>16</v>
      </c>
      <c r="B28" s="31" t="s">
        <v>1478</v>
      </c>
      <c r="C28" s="32" t="s">
        <v>152</v>
      </c>
      <c r="D28" s="33">
        <v>37824</v>
      </c>
      <c r="E28" s="34">
        <f>VLOOKUP(B28,[1]Sheet1!B$4:L$8446,4,0)</f>
        <v>77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s="36" customFormat="1" ht="15.75" x14ac:dyDescent="0.25">
      <c r="A29" s="30">
        <v>17</v>
      </c>
      <c r="B29" s="31" t="s">
        <v>1479</v>
      </c>
      <c r="C29" s="32" t="s">
        <v>153</v>
      </c>
      <c r="D29" s="33">
        <v>37757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s="36" customFormat="1" ht="15.75" x14ac:dyDescent="0.25">
      <c r="A30" s="30">
        <v>18</v>
      </c>
      <c r="B30" s="31" t="s">
        <v>1480</v>
      </c>
      <c r="C30" s="32" t="s">
        <v>157</v>
      </c>
      <c r="D30" s="33">
        <v>37851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s="36" customFormat="1" ht="15.75" x14ac:dyDescent="0.25">
      <c r="A31" s="30">
        <v>19</v>
      </c>
      <c r="B31" s="31" t="s">
        <v>1481</v>
      </c>
      <c r="C31" s="32" t="s">
        <v>170</v>
      </c>
      <c r="D31" s="33">
        <v>37782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s="36" customFormat="1" ht="15.75" x14ac:dyDescent="0.25">
      <c r="A32" s="30">
        <v>20</v>
      </c>
      <c r="B32" s="31" t="s">
        <v>1482</v>
      </c>
      <c r="C32" s="32" t="s">
        <v>158</v>
      </c>
      <c r="D32" s="33">
        <v>37715</v>
      </c>
      <c r="E32" s="34">
        <f>VLOOKUP(B32,[1]Sheet1!B$4:L$8446,4,0)</f>
        <v>90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s="36" customFormat="1" ht="15.75" x14ac:dyDescent="0.25">
      <c r="A33" s="30">
        <v>21</v>
      </c>
      <c r="B33" s="31" t="s">
        <v>1483</v>
      </c>
      <c r="C33" s="32" t="s">
        <v>148</v>
      </c>
      <c r="D33" s="33">
        <v>37675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s="36" customFormat="1" ht="15.75" x14ac:dyDescent="0.25">
      <c r="A34" s="30">
        <v>22</v>
      </c>
      <c r="B34" s="31" t="s">
        <v>1484</v>
      </c>
      <c r="C34" s="32" t="s">
        <v>161</v>
      </c>
      <c r="D34" s="33">
        <v>37896</v>
      </c>
      <c r="E34" s="34">
        <f>VLOOKUP(B34,[1]Sheet1!B$4:L$8446,4,0)</f>
        <v>73</v>
      </c>
      <c r="F34" s="34">
        <f>VLOOKUP(B34,[1]Sheet1!B$4:F$8446,5,0)</f>
        <v>73</v>
      </c>
      <c r="G34" s="34">
        <f>VLOOKUP(B34,[1]Sheet1!B$4:J$8446,6,0)</f>
        <v>73</v>
      </c>
      <c r="H34" s="34">
        <f>VLOOKUP(B34,[1]Sheet1!B$4:H$8446,7,0)</f>
        <v>73</v>
      </c>
      <c r="I34" s="35" t="str">
        <f t="shared" si="0"/>
        <v>Khá</v>
      </c>
      <c r="J34" s="34">
        <f>VLOOKUP(B34,[1]Sheet1!B$4:K$8446,9,0)</f>
        <v>73</v>
      </c>
      <c r="K34" s="35" t="str">
        <f t="shared" si="1"/>
        <v>Khá</v>
      </c>
    </row>
    <row r="35" spans="1:11" s="36" customFormat="1" ht="15.75" x14ac:dyDescent="0.25">
      <c r="A35" s="30">
        <v>23</v>
      </c>
      <c r="B35" s="31" t="s">
        <v>1485</v>
      </c>
      <c r="C35" s="32" t="s">
        <v>162</v>
      </c>
      <c r="D35" s="33">
        <v>37891</v>
      </c>
      <c r="E35" s="34">
        <f>VLOOKUP(B35,[1]Sheet1!B$4:L$8446,4,0)</f>
        <v>70</v>
      </c>
      <c r="F35" s="34">
        <f>VLOOKUP(B35,[1]Sheet1!B$4:F$8446,5,0)</f>
        <v>70</v>
      </c>
      <c r="G35" s="34">
        <f>VLOOKUP(B35,[1]Sheet1!B$4:J$8446,6,0)</f>
        <v>70</v>
      </c>
      <c r="H35" s="34">
        <f>VLOOKUP(B35,[1]Sheet1!B$4:H$8446,7,0)</f>
        <v>70</v>
      </c>
      <c r="I35" s="35" t="str">
        <f t="shared" si="0"/>
        <v>Khá</v>
      </c>
      <c r="J35" s="34">
        <f>VLOOKUP(B35,[1]Sheet1!B$4:K$8446,9,0)</f>
        <v>70</v>
      </c>
      <c r="K35" s="35" t="str">
        <f t="shared" si="1"/>
        <v>Khá</v>
      </c>
    </row>
    <row r="36" spans="1:11" s="36" customFormat="1" ht="15.75" x14ac:dyDescent="0.25">
      <c r="A36" s="30">
        <v>24</v>
      </c>
      <c r="B36" s="31" t="s">
        <v>1486</v>
      </c>
      <c r="C36" s="32" t="s">
        <v>159</v>
      </c>
      <c r="D36" s="33">
        <v>37683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s="36" customFormat="1" ht="15.75" x14ac:dyDescent="0.25">
      <c r="A37" s="30">
        <v>25</v>
      </c>
      <c r="B37" s="31" t="s">
        <v>1487</v>
      </c>
      <c r="C37" s="32" t="s">
        <v>160</v>
      </c>
      <c r="D37" s="33">
        <v>37679</v>
      </c>
      <c r="E37" s="34">
        <f>VLOOKUP(B37,[1]Sheet1!B$4:L$8446,4,0)</f>
        <v>75</v>
      </c>
      <c r="F37" s="34">
        <f>VLOOKUP(B37,[1]Sheet1!B$4:F$8446,5,0)</f>
        <v>75</v>
      </c>
      <c r="G37" s="34">
        <f>VLOOKUP(B37,[1]Sheet1!B$4:J$8446,6,0)</f>
        <v>75</v>
      </c>
      <c r="H37" s="34">
        <f>VLOOKUP(B37,[1]Sheet1!B$4:H$8446,7,0)</f>
        <v>75</v>
      </c>
      <c r="I37" s="35" t="str">
        <f t="shared" si="0"/>
        <v>Khá</v>
      </c>
      <c r="J37" s="34">
        <f>VLOOKUP(B37,[1]Sheet1!B$4:K$8446,9,0)</f>
        <v>75</v>
      </c>
      <c r="K37" s="35" t="str">
        <f t="shared" si="1"/>
        <v>Khá</v>
      </c>
    </row>
    <row r="39" spans="1:11" x14ac:dyDescent="0.25">
      <c r="A39" s="43" t="s">
        <v>1315</v>
      </c>
      <c r="B39" s="43"/>
      <c r="C39" s="43"/>
    </row>
  </sheetData>
  <sortState xmlns:xlrd2="http://schemas.microsoft.com/office/spreadsheetml/2017/richdata2" ref="A13:K37">
    <sortCondition ref="B13:B37"/>
  </sortState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39:C3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8E98-7029-4743-BA80-EAA2257E7A02}">
  <dimension ref="A1:K71"/>
  <sheetViews>
    <sheetView topLeftCell="A50" workbookViewId="0">
      <selection activeCell="B13" sqref="B13:K69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.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1708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1488</v>
      </c>
      <c r="C13" s="32" t="s">
        <v>193</v>
      </c>
      <c r="D13" s="37">
        <v>38286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69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69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1489</v>
      </c>
      <c r="C14" s="32" t="s">
        <v>83</v>
      </c>
      <c r="D14" s="37">
        <v>38064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1490</v>
      </c>
      <c r="C15" s="32" t="s">
        <v>207</v>
      </c>
      <c r="D15" s="37">
        <v>38009</v>
      </c>
      <c r="E15" s="34">
        <f>VLOOKUP(B15,[1]Sheet1!B$4:L$8446,4,0)</f>
        <v>92</v>
      </c>
      <c r="F15" s="34">
        <f>VLOOKUP(B15,[1]Sheet1!B$4:F$8446,5,0)</f>
        <v>92</v>
      </c>
      <c r="G15" s="34">
        <f>VLOOKUP(B15,[1]Sheet1!B$4:J$8446,6,0)</f>
        <v>92</v>
      </c>
      <c r="H15" s="34">
        <f>VLOOKUP(B15,[1]Sheet1!B$4:H$8446,7,0)</f>
        <v>92</v>
      </c>
      <c r="I15" s="35" t="str">
        <f t="shared" si="0"/>
        <v>Xuất sắc</v>
      </c>
      <c r="J15" s="34">
        <f>VLOOKUP(B15,[1]Sheet1!B$4:K$8446,9,0)</f>
        <v>92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1491</v>
      </c>
      <c r="C16" s="32" t="s">
        <v>213</v>
      </c>
      <c r="D16" s="37">
        <v>38164</v>
      </c>
      <c r="E16" s="34">
        <f>VLOOKUP(B16,[1]Sheet1!B$4:L$8446,4,0)</f>
        <v>90</v>
      </c>
      <c r="F16" s="34">
        <f>VLOOKUP(B16,[1]Sheet1!B$4:F$8446,5,0)</f>
        <v>91</v>
      </c>
      <c r="G16" s="34">
        <f>VLOOKUP(B16,[1]Sheet1!B$4:J$8446,6,0)</f>
        <v>91</v>
      </c>
      <c r="H16" s="34">
        <f>VLOOKUP(B16,[1]Sheet1!B$4:H$8446,7,0)</f>
        <v>91</v>
      </c>
      <c r="I16" s="35" t="str">
        <f t="shared" si="0"/>
        <v>Xuất sắc</v>
      </c>
      <c r="J16" s="34">
        <f>VLOOKUP(B16,[1]Sheet1!B$4:K$8446,9,0)</f>
        <v>91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1492</v>
      </c>
      <c r="C17" s="32" t="s">
        <v>204</v>
      </c>
      <c r="D17" s="37">
        <v>38308</v>
      </c>
      <c r="E17" s="34">
        <f>VLOOKUP(B17,[1]Sheet1!B$4:L$8446,4,0)</f>
        <v>90</v>
      </c>
      <c r="F17" s="34">
        <f>VLOOKUP(B17,[1]Sheet1!B$4:F$8446,5,0)</f>
        <v>90</v>
      </c>
      <c r="G17" s="34">
        <f>VLOOKUP(B17,[1]Sheet1!B$4:J$8446,6,0)</f>
        <v>90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1493</v>
      </c>
      <c r="C18" s="32" t="s">
        <v>217</v>
      </c>
      <c r="D18" s="37">
        <v>38024</v>
      </c>
      <c r="E18" s="34">
        <f>VLOOKUP(B18,[1]Sheet1!B$4:L$8446,4,0)</f>
        <v>80</v>
      </c>
      <c r="F18" s="34">
        <f>VLOOKUP(B18,[1]Sheet1!B$4:F$8446,5,0)</f>
        <v>81</v>
      </c>
      <c r="G18" s="34">
        <f>VLOOKUP(B18,[1]Sheet1!B$4:J$8446,6,0)</f>
        <v>81</v>
      </c>
      <c r="H18" s="34">
        <f>VLOOKUP(B18,[1]Sheet1!B$4:H$8446,7,0)</f>
        <v>81</v>
      </c>
      <c r="I18" s="35" t="str">
        <f t="shared" si="0"/>
        <v>Tốt</v>
      </c>
      <c r="J18" s="34">
        <f>VLOOKUP(B18,[1]Sheet1!B$4:K$8446,9,0)</f>
        <v>81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1494</v>
      </c>
      <c r="C19" s="32" t="s">
        <v>218</v>
      </c>
      <c r="D19" s="37">
        <v>37641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1495</v>
      </c>
      <c r="C20" s="32" t="s">
        <v>221</v>
      </c>
      <c r="D20" s="37">
        <v>38082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1496</v>
      </c>
      <c r="C21" s="32" t="s">
        <v>175</v>
      </c>
      <c r="D21" s="37">
        <v>38269</v>
      </c>
      <c r="E21" s="34">
        <f>VLOOKUP(B21,[1]Sheet1!B$4:L$8446,4,0)</f>
        <v>100</v>
      </c>
      <c r="F21" s="34">
        <f>VLOOKUP(B21,[1]Sheet1!B$4:F$8446,5,0)</f>
        <v>100</v>
      </c>
      <c r="G21" s="34">
        <f>VLOOKUP(B21,[1]Sheet1!B$4:J$8446,6,0)</f>
        <v>100</v>
      </c>
      <c r="H21" s="34">
        <f>VLOOKUP(B21,[1]Sheet1!B$4:H$8446,7,0)</f>
        <v>100</v>
      </c>
      <c r="I21" s="35" t="str">
        <f t="shared" si="0"/>
        <v>Xuất sắc</v>
      </c>
      <c r="J21" s="34">
        <f>VLOOKUP(B21,[1]Sheet1!B$4:K$8446,9,0)</f>
        <v>100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1497</v>
      </c>
      <c r="C22" s="32" t="s">
        <v>183</v>
      </c>
      <c r="D22" s="37">
        <v>38336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1498</v>
      </c>
      <c r="C23" s="32" t="s">
        <v>211</v>
      </c>
      <c r="D23" s="37">
        <v>38006</v>
      </c>
      <c r="E23" s="34">
        <f>VLOOKUP(B23,[1]Sheet1!B$4:L$8446,4,0)</f>
        <v>80</v>
      </c>
      <c r="F23" s="34">
        <f>VLOOKUP(B23,[1]Sheet1!B$4:F$8446,5,0)</f>
        <v>81</v>
      </c>
      <c r="G23" s="34">
        <f>VLOOKUP(B23,[1]Sheet1!B$4:J$8446,6,0)</f>
        <v>81</v>
      </c>
      <c r="H23" s="34">
        <f>VLOOKUP(B23,[1]Sheet1!B$4:H$8446,7,0)</f>
        <v>81</v>
      </c>
      <c r="I23" s="35" t="str">
        <f t="shared" si="0"/>
        <v>Tốt</v>
      </c>
      <c r="J23" s="34">
        <f>VLOOKUP(B23,[1]Sheet1!B$4:K$8446,9,0)</f>
        <v>81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1499</v>
      </c>
      <c r="C24" s="32" t="s">
        <v>184</v>
      </c>
      <c r="D24" s="37">
        <v>38125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1500</v>
      </c>
      <c r="C25" s="32" t="s">
        <v>189</v>
      </c>
      <c r="D25" s="37">
        <v>38265</v>
      </c>
      <c r="E25" s="34">
        <f>VLOOKUP(B25,[1]Sheet1!B$4:L$8446,4,0)</f>
        <v>75</v>
      </c>
      <c r="F25" s="34">
        <f>VLOOKUP(B25,[1]Sheet1!B$4:F$8446,5,0)</f>
        <v>75</v>
      </c>
      <c r="G25" s="34">
        <f>VLOOKUP(B25,[1]Sheet1!B$4:J$8446,6,0)</f>
        <v>75</v>
      </c>
      <c r="H25" s="34">
        <f>VLOOKUP(B25,[1]Sheet1!B$4:H$8446,7,0)</f>
        <v>75</v>
      </c>
      <c r="I25" s="35" t="str">
        <f t="shared" si="0"/>
        <v>Khá</v>
      </c>
      <c r="J25" s="34">
        <f>VLOOKUP(B25,[1]Sheet1!B$4:K$8446,9,0)</f>
        <v>75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1501</v>
      </c>
      <c r="C26" s="32" t="s">
        <v>216</v>
      </c>
      <c r="D26" s="37">
        <v>38283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1502</v>
      </c>
      <c r="C27" s="32" t="s">
        <v>225</v>
      </c>
      <c r="D27" s="37">
        <v>38056</v>
      </c>
      <c r="E27" s="34">
        <f>VLOOKUP(B27,[1]Sheet1!B$4:L$8446,4,0)</f>
        <v>70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1503</v>
      </c>
      <c r="C28" s="32" t="s">
        <v>201</v>
      </c>
      <c r="D28" s="37">
        <v>38203</v>
      </c>
      <c r="E28" s="34">
        <f>VLOOKUP(B28,[1]Sheet1!B$4:L$8446,4,0)</f>
        <v>80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1504</v>
      </c>
      <c r="C29" s="32" t="s">
        <v>192</v>
      </c>
      <c r="D29" s="37">
        <v>38040</v>
      </c>
      <c r="E29" s="34">
        <f>VLOOKUP(B29,[1]Sheet1!B$4:L$8446,4,0)</f>
        <v>77</v>
      </c>
      <c r="F29" s="34">
        <f>VLOOKUP(B29,[1]Sheet1!B$4:F$8446,5,0)</f>
        <v>77</v>
      </c>
      <c r="G29" s="34">
        <f>VLOOKUP(B29,[1]Sheet1!B$4:J$8446,6,0)</f>
        <v>77</v>
      </c>
      <c r="H29" s="34">
        <f>VLOOKUP(B29,[1]Sheet1!B$4:H$8446,7,0)</f>
        <v>77</v>
      </c>
      <c r="I29" s="35" t="str">
        <f t="shared" si="0"/>
        <v>Khá</v>
      </c>
      <c r="J29" s="34">
        <f>VLOOKUP(B29,[1]Sheet1!B$4:K$8446,9,0)</f>
        <v>77</v>
      </c>
      <c r="K29" s="35" t="str">
        <f t="shared" si="1"/>
        <v>Khá</v>
      </c>
    </row>
    <row r="30" spans="1:11" ht="15.75" x14ac:dyDescent="0.25">
      <c r="A30" s="12">
        <v>18</v>
      </c>
      <c r="B30" s="31" t="s">
        <v>1505</v>
      </c>
      <c r="C30" s="32" t="s">
        <v>210</v>
      </c>
      <c r="D30" s="37">
        <v>38002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1506</v>
      </c>
      <c r="C31" s="32" t="s">
        <v>212</v>
      </c>
      <c r="D31" s="37">
        <v>38248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1507</v>
      </c>
      <c r="C32" s="32" t="s">
        <v>214</v>
      </c>
      <c r="D32" s="37">
        <v>38206</v>
      </c>
      <c r="E32" s="34">
        <f>VLOOKUP(B32,[1]Sheet1!B$4:L$8446,4,0)</f>
        <v>82</v>
      </c>
      <c r="F32" s="34">
        <f>VLOOKUP(B32,[1]Sheet1!B$4:F$8446,5,0)</f>
        <v>82</v>
      </c>
      <c r="G32" s="34">
        <f>VLOOKUP(B32,[1]Sheet1!B$4:J$8446,6,0)</f>
        <v>82</v>
      </c>
      <c r="H32" s="34">
        <f>VLOOKUP(B32,[1]Sheet1!B$4:H$8446,7,0)</f>
        <v>82</v>
      </c>
      <c r="I32" s="35" t="str">
        <f t="shared" si="0"/>
        <v>Tốt</v>
      </c>
      <c r="J32" s="34">
        <f>VLOOKUP(B32,[1]Sheet1!B$4:K$8446,9,0)</f>
        <v>82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1508</v>
      </c>
      <c r="C33" s="32" t="s">
        <v>208</v>
      </c>
      <c r="D33" s="37">
        <v>38224</v>
      </c>
      <c r="E33" s="34">
        <f>VLOOKUP(B33,[1]Sheet1!B$4:L$8446,4,0)</f>
        <v>90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90</v>
      </c>
      <c r="I33" s="35" t="str">
        <f t="shared" si="0"/>
        <v>Xuất sắc</v>
      </c>
      <c r="J33" s="34">
        <f>VLOOKUP(B33,[1]Sheet1!B$4:K$8446,9,0)</f>
        <v>90</v>
      </c>
      <c r="K33" s="35" t="str">
        <f t="shared" si="1"/>
        <v>Xuất sắc</v>
      </c>
    </row>
    <row r="34" spans="1:11" ht="15.75" x14ac:dyDescent="0.25">
      <c r="A34" s="12">
        <v>22</v>
      </c>
      <c r="B34" s="31" t="s">
        <v>1509</v>
      </c>
      <c r="C34" s="32" t="s">
        <v>191</v>
      </c>
      <c r="D34" s="37">
        <v>38334</v>
      </c>
      <c r="E34" s="34">
        <f>VLOOKUP(B34,[1]Sheet1!B$4:L$8446,4,0)</f>
        <v>82</v>
      </c>
      <c r="F34" s="34">
        <f>VLOOKUP(B34,[1]Sheet1!B$4:F$8446,5,0)</f>
        <v>82</v>
      </c>
      <c r="G34" s="34">
        <f>VLOOKUP(B34,[1]Sheet1!B$4:J$8446,6,0)</f>
        <v>82</v>
      </c>
      <c r="H34" s="34">
        <f>VLOOKUP(B34,[1]Sheet1!B$4:H$8446,7,0)</f>
        <v>82</v>
      </c>
      <c r="I34" s="35" t="str">
        <f t="shared" si="0"/>
        <v>Tốt</v>
      </c>
      <c r="J34" s="34">
        <f>VLOOKUP(B34,[1]Sheet1!B$4:K$8446,9,0)</f>
        <v>82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1510</v>
      </c>
      <c r="C35" s="32" t="s">
        <v>195</v>
      </c>
      <c r="D35" s="37">
        <v>38228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1511</v>
      </c>
      <c r="C36" s="32" t="s">
        <v>200</v>
      </c>
      <c r="D36" s="37">
        <v>37835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1512</v>
      </c>
      <c r="C37" s="32" t="s">
        <v>223</v>
      </c>
      <c r="D37" s="37">
        <v>38121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12">
        <v>26</v>
      </c>
      <c r="B38" s="31" t="s">
        <v>1513</v>
      </c>
      <c r="C38" s="32" t="s">
        <v>188</v>
      </c>
      <c r="D38" s="37">
        <v>38069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1514</v>
      </c>
      <c r="C39" s="32" t="s">
        <v>219</v>
      </c>
      <c r="D39" s="37">
        <v>38027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1515</v>
      </c>
      <c r="C40" s="32" t="s">
        <v>194</v>
      </c>
      <c r="D40" s="37">
        <v>38260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1516</v>
      </c>
      <c r="C41" s="32" t="s">
        <v>180</v>
      </c>
      <c r="D41" s="37">
        <v>38038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1517</v>
      </c>
      <c r="C42" s="32" t="s">
        <v>196</v>
      </c>
      <c r="D42" s="37">
        <v>38052</v>
      </c>
      <c r="E42" s="34">
        <f>VLOOKUP(B42,[1]Sheet1!B$4:L$8446,4,0)</f>
        <v>90</v>
      </c>
      <c r="F42" s="34">
        <f>VLOOKUP(B42,[1]Sheet1!B$4:F$8446,5,0)</f>
        <v>90</v>
      </c>
      <c r="G42" s="34">
        <f>VLOOKUP(B42,[1]Sheet1!B$4:J$8446,6,0)</f>
        <v>90</v>
      </c>
      <c r="H42" s="34">
        <f>VLOOKUP(B42,[1]Sheet1!B$4:H$8446,7,0)</f>
        <v>90</v>
      </c>
      <c r="I42" s="35" t="str">
        <f t="shared" si="0"/>
        <v>Xuất sắc</v>
      </c>
      <c r="J42" s="34">
        <f>VLOOKUP(B42,[1]Sheet1!B$4:K$8446,9,0)</f>
        <v>90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1518</v>
      </c>
      <c r="C43" s="32" t="s">
        <v>226</v>
      </c>
      <c r="D43" s="37">
        <v>38266</v>
      </c>
      <c r="E43" s="34">
        <f>VLOOKUP(B43,[1]Sheet1!B$4:L$8446,4,0)</f>
        <v>100</v>
      </c>
      <c r="F43" s="34">
        <f>VLOOKUP(B43,[1]Sheet1!B$4:F$8446,5,0)</f>
        <v>100</v>
      </c>
      <c r="G43" s="34">
        <f>VLOOKUP(B43,[1]Sheet1!B$4:J$8446,6,0)</f>
        <v>100</v>
      </c>
      <c r="H43" s="34">
        <f>VLOOKUP(B43,[1]Sheet1!B$4:H$8446,7,0)</f>
        <v>100</v>
      </c>
      <c r="I43" s="35" t="str">
        <f t="shared" si="0"/>
        <v>Xuất sắc</v>
      </c>
      <c r="J43" s="34">
        <f>VLOOKUP(B43,[1]Sheet1!B$4:K$8446,9,0)</f>
        <v>100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1519</v>
      </c>
      <c r="C44" s="32" t="s">
        <v>139</v>
      </c>
      <c r="D44" s="37">
        <v>38014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1520</v>
      </c>
      <c r="C45" s="32" t="s">
        <v>197</v>
      </c>
      <c r="D45" s="37">
        <v>38248</v>
      </c>
      <c r="E45" s="34">
        <f>VLOOKUP(B45,[1]Sheet1!B$4:L$8446,4,0)</f>
        <v>80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1521</v>
      </c>
      <c r="C46" s="32" t="s">
        <v>173</v>
      </c>
      <c r="D46" s="37">
        <v>38036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1522</v>
      </c>
      <c r="C47" s="32" t="s">
        <v>198</v>
      </c>
      <c r="D47" s="37">
        <v>38219</v>
      </c>
      <c r="E47" s="34">
        <f>VLOOKUP(B47,[1]Sheet1!B$4:L$8446,4,0)</f>
        <v>90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1523</v>
      </c>
      <c r="C48" s="32" t="s">
        <v>178</v>
      </c>
      <c r="D48" s="37">
        <v>38278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1524</v>
      </c>
      <c r="C49" s="32" t="s">
        <v>181</v>
      </c>
      <c r="D49" s="37">
        <v>38226</v>
      </c>
      <c r="E49" s="34">
        <f>VLOOKUP(B49,[1]Sheet1!B$4:L$8446,4,0)</f>
        <v>100</v>
      </c>
      <c r="F49" s="34">
        <f>VLOOKUP(B49,[1]Sheet1!B$4:F$8446,5,0)</f>
        <v>100</v>
      </c>
      <c r="G49" s="34">
        <f>VLOOKUP(B49,[1]Sheet1!B$4:J$8446,6,0)</f>
        <v>100</v>
      </c>
      <c r="H49" s="34">
        <f>VLOOKUP(B49,[1]Sheet1!B$4:H$8446,7,0)</f>
        <v>100</v>
      </c>
      <c r="I49" s="35" t="str">
        <f t="shared" si="0"/>
        <v>Xuất sắc</v>
      </c>
      <c r="J49" s="34">
        <f>VLOOKUP(B49,[1]Sheet1!B$4:K$8446,9,0)</f>
        <v>100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1525</v>
      </c>
      <c r="C50" s="32" t="s">
        <v>206</v>
      </c>
      <c r="D50" s="37">
        <v>38016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1526</v>
      </c>
      <c r="C51" s="32" t="s">
        <v>172</v>
      </c>
      <c r="D51" s="37">
        <v>38119</v>
      </c>
      <c r="E51" s="34">
        <f>VLOOKUP(B51,[1]Sheet1!B$4:L$8446,4,0)</f>
        <v>90</v>
      </c>
      <c r="F51" s="34">
        <f>VLOOKUP(B51,[1]Sheet1!B$4:F$8446,5,0)</f>
        <v>91</v>
      </c>
      <c r="G51" s="34">
        <f>VLOOKUP(B51,[1]Sheet1!B$4:J$8446,6,0)</f>
        <v>91</v>
      </c>
      <c r="H51" s="34">
        <f>VLOOKUP(B51,[1]Sheet1!B$4:H$8446,7,0)</f>
        <v>96</v>
      </c>
      <c r="I51" s="35" t="str">
        <f t="shared" si="0"/>
        <v>Xuất sắc</v>
      </c>
      <c r="J51" s="34">
        <f>VLOOKUP(B51,[1]Sheet1!B$4:K$8446,9,0)</f>
        <v>96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1527</v>
      </c>
      <c r="C52" s="32" t="s">
        <v>203</v>
      </c>
      <c r="D52" s="37">
        <v>38174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12">
        <v>41</v>
      </c>
      <c r="B53" s="31" t="s">
        <v>1528</v>
      </c>
      <c r="C53" s="32" t="s">
        <v>220</v>
      </c>
      <c r="D53" s="37">
        <v>38146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12">
        <v>42</v>
      </c>
      <c r="B54" s="31" t="s">
        <v>1529</v>
      </c>
      <c r="C54" s="32" t="s">
        <v>209</v>
      </c>
      <c r="D54" s="37">
        <v>38044</v>
      </c>
      <c r="E54" s="34">
        <f>VLOOKUP(B54,[1]Sheet1!B$4:L$8446,4,0)</f>
        <v>90</v>
      </c>
      <c r="F54" s="34">
        <f>VLOOKUP(B54,[1]Sheet1!B$4:F$8446,5,0)</f>
        <v>91</v>
      </c>
      <c r="G54" s="34">
        <f>VLOOKUP(B54,[1]Sheet1!B$4:J$8446,6,0)</f>
        <v>91</v>
      </c>
      <c r="H54" s="34">
        <f>VLOOKUP(B54,[1]Sheet1!B$4:H$8446,7,0)</f>
        <v>91</v>
      </c>
      <c r="I54" s="35" t="str">
        <f t="shared" si="0"/>
        <v>Xuất sắc</v>
      </c>
      <c r="J54" s="34">
        <f>VLOOKUP(B54,[1]Sheet1!B$4:K$8446,9,0)</f>
        <v>91</v>
      </c>
      <c r="K54" s="35" t="str">
        <f t="shared" si="1"/>
        <v>Xuất sắc</v>
      </c>
    </row>
    <row r="55" spans="1:11" ht="15.75" x14ac:dyDescent="0.25">
      <c r="A55" s="12">
        <v>43</v>
      </c>
      <c r="B55" s="31" t="s">
        <v>1530</v>
      </c>
      <c r="C55" s="32" t="s">
        <v>199</v>
      </c>
      <c r="D55" s="37">
        <v>38230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5.75" x14ac:dyDescent="0.25">
      <c r="A56" s="12">
        <v>44</v>
      </c>
      <c r="B56" s="31" t="s">
        <v>1531</v>
      </c>
      <c r="C56" s="32" t="s">
        <v>176</v>
      </c>
      <c r="D56" s="37">
        <v>38351</v>
      </c>
      <c r="E56" s="34">
        <f>VLOOKUP(B56,[1]Sheet1!B$4:L$8446,4,0)</f>
        <v>90</v>
      </c>
      <c r="F56" s="34">
        <f>VLOOKUP(B56,[1]Sheet1!B$4:F$8446,5,0)</f>
        <v>91</v>
      </c>
      <c r="G56" s="34">
        <f>VLOOKUP(B56,[1]Sheet1!B$4:J$8446,6,0)</f>
        <v>91</v>
      </c>
      <c r="H56" s="34">
        <f>VLOOKUP(B56,[1]Sheet1!B$4:H$8446,7,0)</f>
        <v>91</v>
      </c>
      <c r="I56" s="35" t="str">
        <f t="shared" si="0"/>
        <v>Xuất sắc</v>
      </c>
      <c r="J56" s="34">
        <f>VLOOKUP(B56,[1]Sheet1!B$4:K$8446,9,0)</f>
        <v>91</v>
      </c>
      <c r="K56" s="35" t="str">
        <f t="shared" si="1"/>
        <v>Xuất sắc</v>
      </c>
    </row>
    <row r="57" spans="1:11" ht="15.75" x14ac:dyDescent="0.25">
      <c r="A57" s="12">
        <v>45</v>
      </c>
      <c r="B57" s="31" t="s">
        <v>1532</v>
      </c>
      <c r="C57" s="32" t="s">
        <v>182</v>
      </c>
      <c r="D57" s="37">
        <v>38132</v>
      </c>
      <c r="E57" s="34">
        <f>VLOOKUP(B57,[1]Sheet1!B$4:L$8446,4,0)</f>
        <v>90</v>
      </c>
      <c r="F57" s="34">
        <f>VLOOKUP(B57,[1]Sheet1!B$4:F$8446,5,0)</f>
        <v>91</v>
      </c>
      <c r="G57" s="34">
        <f>VLOOKUP(B57,[1]Sheet1!B$4:J$8446,6,0)</f>
        <v>91</v>
      </c>
      <c r="H57" s="34">
        <f>VLOOKUP(B57,[1]Sheet1!B$4:H$8446,7,0)</f>
        <v>96</v>
      </c>
      <c r="I57" s="35" t="str">
        <f t="shared" si="0"/>
        <v>Xuất sắc</v>
      </c>
      <c r="J57" s="34">
        <f>VLOOKUP(B57,[1]Sheet1!B$4:K$8446,9,0)</f>
        <v>96</v>
      </c>
      <c r="K57" s="35" t="str">
        <f t="shared" si="1"/>
        <v>Xuất sắc</v>
      </c>
    </row>
    <row r="58" spans="1:11" ht="15.75" x14ac:dyDescent="0.25">
      <c r="A58" s="12">
        <v>46</v>
      </c>
      <c r="B58" s="31" t="s">
        <v>1533</v>
      </c>
      <c r="C58" s="32" t="s">
        <v>202</v>
      </c>
      <c r="D58" s="37">
        <v>38238</v>
      </c>
      <c r="E58" s="34">
        <f>VLOOKUP(B58,[1]Sheet1!B$4:L$8446,4,0)</f>
        <v>80</v>
      </c>
      <c r="F58" s="34">
        <f>VLOOKUP(B58,[1]Sheet1!B$4:F$8446,5,0)</f>
        <v>80</v>
      </c>
      <c r="G58" s="34">
        <f>VLOOKUP(B58,[1]Sheet1!B$4:J$8446,6,0)</f>
        <v>80</v>
      </c>
      <c r="H58" s="34">
        <f>VLOOKUP(B58,[1]Sheet1!B$4:H$8446,7,0)</f>
        <v>80</v>
      </c>
      <c r="I58" s="35" t="str">
        <f t="shared" si="0"/>
        <v>Tốt</v>
      </c>
      <c r="J58" s="34">
        <f>VLOOKUP(B58,[1]Sheet1!B$4:K$8446,9,0)</f>
        <v>80</v>
      </c>
      <c r="K58" s="35" t="str">
        <f t="shared" si="1"/>
        <v>Tốt</v>
      </c>
    </row>
    <row r="59" spans="1:11" ht="15.75" x14ac:dyDescent="0.25">
      <c r="A59" s="12">
        <v>47</v>
      </c>
      <c r="B59" s="31" t="s">
        <v>1534</v>
      </c>
      <c r="C59" s="32" t="s">
        <v>224</v>
      </c>
      <c r="D59" s="37">
        <v>38205</v>
      </c>
      <c r="E59" s="34">
        <f>VLOOKUP(B59,[1]Sheet1!B$4:L$8446,4,0)</f>
        <v>80</v>
      </c>
      <c r="F59" s="34">
        <f>VLOOKUP(B59,[1]Sheet1!B$4:F$8446,5,0)</f>
        <v>80</v>
      </c>
      <c r="G59" s="34">
        <f>VLOOKUP(B59,[1]Sheet1!B$4:J$8446,6,0)</f>
        <v>80</v>
      </c>
      <c r="H59" s="34">
        <f>VLOOKUP(B59,[1]Sheet1!B$4:H$8446,7,0)</f>
        <v>80</v>
      </c>
      <c r="I59" s="35" t="str">
        <f t="shared" si="0"/>
        <v>Tốt</v>
      </c>
      <c r="J59" s="34">
        <f>VLOOKUP(B59,[1]Sheet1!B$4:K$8446,9,0)</f>
        <v>80</v>
      </c>
      <c r="K59" s="35" t="str">
        <f t="shared" si="1"/>
        <v>Tốt</v>
      </c>
    </row>
    <row r="60" spans="1:11" ht="15.75" x14ac:dyDescent="0.25">
      <c r="A60" s="12">
        <v>48</v>
      </c>
      <c r="B60" s="31" t="s">
        <v>1535</v>
      </c>
      <c r="C60" s="32" t="s">
        <v>186</v>
      </c>
      <c r="D60" s="37">
        <v>38305</v>
      </c>
      <c r="E60" s="34">
        <f>VLOOKUP(B60,[1]Sheet1!B$4:L$8446,4,0)</f>
        <v>100</v>
      </c>
      <c r="F60" s="34">
        <f>VLOOKUP(B60,[1]Sheet1!B$4:F$8446,5,0)</f>
        <v>100</v>
      </c>
      <c r="G60" s="34">
        <f>VLOOKUP(B60,[1]Sheet1!B$4:J$8446,6,0)</f>
        <v>100</v>
      </c>
      <c r="H60" s="34">
        <f>VLOOKUP(B60,[1]Sheet1!B$4:H$8446,7,0)</f>
        <v>100</v>
      </c>
      <c r="I60" s="35" t="str">
        <f t="shared" si="0"/>
        <v>Xuất sắc</v>
      </c>
      <c r="J60" s="34">
        <f>VLOOKUP(B60,[1]Sheet1!B$4:K$8446,9,0)</f>
        <v>100</v>
      </c>
      <c r="K60" s="35" t="str">
        <f t="shared" si="1"/>
        <v>Xuất sắc</v>
      </c>
    </row>
    <row r="61" spans="1:11" ht="15.75" x14ac:dyDescent="0.25">
      <c r="A61" s="12">
        <v>49</v>
      </c>
      <c r="B61" s="31" t="s">
        <v>1536</v>
      </c>
      <c r="C61" s="32" t="s">
        <v>185</v>
      </c>
      <c r="D61" s="37">
        <v>37997</v>
      </c>
      <c r="E61" s="34">
        <f>VLOOKUP(B61,[1]Sheet1!B$4:L$8446,4,0)</f>
        <v>80</v>
      </c>
      <c r="F61" s="34">
        <f>VLOOKUP(B61,[1]Sheet1!B$4:F$8446,5,0)</f>
        <v>80</v>
      </c>
      <c r="G61" s="34">
        <f>VLOOKUP(B61,[1]Sheet1!B$4:J$8446,6,0)</f>
        <v>80</v>
      </c>
      <c r="H61" s="34">
        <f>VLOOKUP(B61,[1]Sheet1!B$4:H$8446,7,0)</f>
        <v>80</v>
      </c>
      <c r="I61" s="35" t="str">
        <f t="shared" si="0"/>
        <v>Tốt</v>
      </c>
      <c r="J61" s="34">
        <f>VLOOKUP(B61,[1]Sheet1!B$4:K$8446,9,0)</f>
        <v>80</v>
      </c>
      <c r="K61" s="35" t="str">
        <f t="shared" si="1"/>
        <v>Tốt</v>
      </c>
    </row>
    <row r="62" spans="1:11" ht="15.75" x14ac:dyDescent="0.25">
      <c r="A62" s="12">
        <v>50</v>
      </c>
      <c r="B62" s="31" t="s">
        <v>1537</v>
      </c>
      <c r="C62" s="32" t="s">
        <v>179</v>
      </c>
      <c r="D62" s="37">
        <v>38035</v>
      </c>
      <c r="E62" s="34">
        <f>VLOOKUP(B62,[1]Sheet1!B$4:L$8446,4,0)</f>
        <v>80</v>
      </c>
      <c r="F62" s="34">
        <f>VLOOKUP(B62,[1]Sheet1!B$4:F$8446,5,0)</f>
        <v>80</v>
      </c>
      <c r="G62" s="34">
        <f>VLOOKUP(B62,[1]Sheet1!B$4:J$8446,6,0)</f>
        <v>80</v>
      </c>
      <c r="H62" s="34">
        <f>VLOOKUP(B62,[1]Sheet1!B$4:H$8446,7,0)</f>
        <v>80</v>
      </c>
      <c r="I62" s="35" t="str">
        <f t="shared" si="0"/>
        <v>Tốt</v>
      </c>
      <c r="J62" s="34">
        <f>VLOOKUP(B62,[1]Sheet1!B$4:K$8446,9,0)</f>
        <v>80</v>
      </c>
      <c r="K62" s="35" t="str">
        <f t="shared" si="1"/>
        <v>Tốt</v>
      </c>
    </row>
    <row r="63" spans="1:11" ht="15.75" x14ac:dyDescent="0.25">
      <c r="A63" s="12">
        <v>51</v>
      </c>
      <c r="B63" s="31" t="s">
        <v>1538</v>
      </c>
      <c r="C63" s="32" t="s">
        <v>190</v>
      </c>
      <c r="D63" s="37">
        <v>38288</v>
      </c>
      <c r="E63" s="34">
        <f>VLOOKUP(B63,[1]Sheet1!B$4:L$8446,4,0)</f>
        <v>80</v>
      </c>
      <c r="F63" s="34">
        <f>VLOOKUP(B63,[1]Sheet1!B$4:F$8446,5,0)</f>
        <v>80</v>
      </c>
      <c r="G63" s="34">
        <f>VLOOKUP(B63,[1]Sheet1!B$4:J$8446,6,0)</f>
        <v>80</v>
      </c>
      <c r="H63" s="34">
        <f>VLOOKUP(B63,[1]Sheet1!B$4:H$8446,7,0)</f>
        <v>80</v>
      </c>
      <c r="I63" s="35" t="str">
        <f t="shared" si="0"/>
        <v>Tốt</v>
      </c>
      <c r="J63" s="34">
        <f>VLOOKUP(B63,[1]Sheet1!B$4:K$8446,9,0)</f>
        <v>80</v>
      </c>
      <c r="K63" s="35" t="str">
        <f t="shared" si="1"/>
        <v>Tốt</v>
      </c>
    </row>
    <row r="64" spans="1:11" ht="15.75" x14ac:dyDescent="0.25">
      <c r="A64" s="12">
        <v>52</v>
      </c>
      <c r="B64" s="31" t="s">
        <v>1539</v>
      </c>
      <c r="C64" s="32" t="s">
        <v>215</v>
      </c>
      <c r="D64" s="37">
        <v>38345</v>
      </c>
      <c r="E64" s="34">
        <f>VLOOKUP(B64,[1]Sheet1!B$4:L$8446,4,0)</f>
        <v>0</v>
      </c>
      <c r="F64" s="34">
        <f>VLOOKUP(B64,[1]Sheet1!B$4:F$8446,5,0)</f>
        <v>0</v>
      </c>
      <c r="G64" s="34">
        <f>VLOOKUP(B64,[1]Sheet1!B$4:J$8446,6,0)</f>
        <v>0</v>
      </c>
      <c r="H64" s="34">
        <f>VLOOKUP(B64,[1]Sheet1!B$4:H$8446,7,0)</f>
        <v>0</v>
      </c>
      <c r="I64" s="35" t="str">
        <f t="shared" si="0"/>
        <v>Kém</v>
      </c>
      <c r="J64" s="34">
        <f>VLOOKUP(B64,[1]Sheet1!B$4:K$8446,9,0)</f>
        <v>0</v>
      </c>
      <c r="K64" s="35" t="str">
        <f t="shared" si="1"/>
        <v>Kém</v>
      </c>
    </row>
    <row r="65" spans="1:11" ht="15.75" x14ac:dyDescent="0.25">
      <c r="A65" s="12">
        <v>53</v>
      </c>
      <c r="B65" s="31" t="s">
        <v>1540</v>
      </c>
      <c r="C65" s="32" t="s">
        <v>222</v>
      </c>
      <c r="D65" s="37">
        <v>38315</v>
      </c>
      <c r="E65" s="34">
        <f>VLOOKUP(B65,[1]Sheet1!B$4:L$8446,4,0)</f>
        <v>90</v>
      </c>
      <c r="F65" s="34">
        <f>VLOOKUP(B65,[1]Sheet1!B$4:F$8446,5,0)</f>
        <v>90</v>
      </c>
      <c r="G65" s="34">
        <f>VLOOKUP(B65,[1]Sheet1!B$4:J$8446,6,0)</f>
        <v>90</v>
      </c>
      <c r="H65" s="34">
        <f>VLOOKUP(B65,[1]Sheet1!B$4:H$8446,7,0)</f>
        <v>90</v>
      </c>
      <c r="I65" s="35" t="str">
        <f t="shared" si="0"/>
        <v>Xuất sắc</v>
      </c>
      <c r="J65" s="34">
        <f>VLOOKUP(B65,[1]Sheet1!B$4:K$8446,9,0)</f>
        <v>90</v>
      </c>
      <c r="K65" s="35" t="str">
        <f t="shared" si="1"/>
        <v>Xuất sắc</v>
      </c>
    </row>
    <row r="66" spans="1:11" ht="15.75" x14ac:dyDescent="0.25">
      <c r="A66" s="12">
        <v>54</v>
      </c>
      <c r="B66" s="31" t="s">
        <v>1541</v>
      </c>
      <c r="C66" s="32" t="s">
        <v>187</v>
      </c>
      <c r="D66" s="37">
        <v>38107</v>
      </c>
      <c r="E66" s="34">
        <f>VLOOKUP(B66,[1]Sheet1!B$4:L$8446,4,0)</f>
        <v>90</v>
      </c>
      <c r="F66" s="34">
        <f>VLOOKUP(B66,[1]Sheet1!B$4:F$8446,5,0)</f>
        <v>90</v>
      </c>
      <c r="G66" s="34">
        <f>VLOOKUP(B66,[1]Sheet1!B$4:J$8446,6,0)</f>
        <v>90</v>
      </c>
      <c r="H66" s="34">
        <f>VLOOKUP(B66,[1]Sheet1!B$4:H$8446,7,0)</f>
        <v>90</v>
      </c>
      <c r="I66" s="35" t="str">
        <f t="shared" si="0"/>
        <v>Xuất sắc</v>
      </c>
      <c r="J66" s="34">
        <f>VLOOKUP(B66,[1]Sheet1!B$4:K$8446,9,0)</f>
        <v>90</v>
      </c>
      <c r="K66" s="35" t="str">
        <f t="shared" si="1"/>
        <v>Xuất sắc</v>
      </c>
    </row>
    <row r="67" spans="1:11" ht="15.75" x14ac:dyDescent="0.25">
      <c r="A67" s="12">
        <v>55</v>
      </c>
      <c r="B67" s="31" t="s">
        <v>1542</v>
      </c>
      <c r="C67" s="32" t="s">
        <v>205</v>
      </c>
      <c r="D67" s="37">
        <v>38026</v>
      </c>
      <c r="E67" s="34">
        <f>VLOOKUP(B67,[1]Sheet1!B$4:L$8446,4,0)</f>
        <v>90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5.75" x14ac:dyDescent="0.25">
      <c r="A68" s="12">
        <v>56</v>
      </c>
      <c r="B68" s="31" t="s">
        <v>1543</v>
      </c>
      <c r="C68" s="32" t="s">
        <v>177</v>
      </c>
      <c r="D68" s="37">
        <v>38216</v>
      </c>
      <c r="E68" s="34">
        <f>VLOOKUP(B68,[1]Sheet1!B$4:L$8446,4,0)</f>
        <v>80</v>
      </c>
      <c r="F68" s="34">
        <f>VLOOKUP(B68,[1]Sheet1!B$4:F$8446,5,0)</f>
        <v>90</v>
      </c>
      <c r="G68" s="34">
        <f>VLOOKUP(B68,[1]Sheet1!B$4:J$8446,6,0)</f>
        <v>90</v>
      </c>
      <c r="H68" s="34">
        <f>VLOOKUP(B68,[1]Sheet1!B$4:H$8446,7,0)</f>
        <v>90</v>
      </c>
      <c r="I68" s="35" t="str">
        <f t="shared" si="0"/>
        <v>Xuất sắc</v>
      </c>
      <c r="J68" s="34">
        <f>VLOOKUP(B68,[1]Sheet1!B$4:K$8446,9,0)</f>
        <v>90</v>
      </c>
      <c r="K68" s="35" t="str">
        <f t="shared" si="1"/>
        <v>Xuất sắc</v>
      </c>
    </row>
    <row r="69" spans="1:11" ht="15.75" x14ac:dyDescent="0.25">
      <c r="A69" s="12">
        <v>57</v>
      </c>
      <c r="B69" s="31" t="s">
        <v>1544</v>
      </c>
      <c r="C69" s="32" t="s">
        <v>174</v>
      </c>
      <c r="D69" s="37">
        <v>38314</v>
      </c>
      <c r="E69" s="34">
        <f>VLOOKUP(B69,[1]Sheet1!B$4:L$8446,4,0)</f>
        <v>80</v>
      </c>
      <c r="F69" s="34">
        <f>VLOOKUP(B69,[1]Sheet1!B$4:F$8446,5,0)</f>
        <v>80</v>
      </c>
      <c r="G69" s="34">
        <f>VLOOKUP(B69,[1]Sheet1!B$4:J$8446,6,0)</f>
        <v>80</v>
      </c>
      <c r="H69" s="34">
        <f>VLOOKUP(B69,[1]Sheet1!B$4:H$8446,7,0)</f>
        <v>80</v>
      </c>
      <c r="I69" s="35" t="str">
        <f t="shared" si="0"/>
        <v>Tốt</v>
      </c>
      <c r="J69" s="34">
        <f>VLOOKUP(B69,[1]Sheet1!B$4:K$8446,9,0)</f>
        <v>80</v>
      </c>
      <c r="K69" s="35" t="str">
        <f t="shared" si="1"/>
        <v>Tốt</v>
      </c>
    </row>
    <row r="71" spans="1:11" x14ac:dyDescent="0.25">
      <c r="A71" s="43" t="s">
        <v>227</v>
      </c>
      <c r="B71" s="43"/>
      <c r="C71" s="43"/>
    </row>
  </sheetData>
  <sortState xmlns:xlrd2="http://schemas.microsoft.com/office/spreadsheetml/2017/richdata2" ref="A13:K69">
    <sortCondition ref="B13:B69"/>
  </sortState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71:C7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CEB7-BD1A-4778-A80D-C054D89795F7}">
  <dimension ref="A1:K72"/>
  <sheetViews>
    <sheetView workbookViewId="0">
      <selection activeCell="B13" sqref="B13:K70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1707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1545</v>
      </c>
      <c r="C13" s="32" t="s">
        <v>257</v>
      </c>
      <c r="D13" s="37">
        <v>38103</v>
      </c>
      <c r="E13" s="34">
        <f>VLOOKUP(B13,[1]Sheet1!B$4:L$8446,4,0)</f>
        <v>90</v>
      </c>
      <c r="F13" s="34">
        <f>VLOOKUP(B13,[1]Sheet1!B$4:F$8446,5,0)</f>
        <v>90</v>
      </c>
      <c r="G13" s="34">
        <f>VLOOKUP(B13,[1]Sheet1!B$4:J$8446,6,0)</f>
        <v>90</v>
      </c>
      <c r="H13" s="34">
        <f>VLOOKUP(B13,[1]Sheet1!B$4:H$8446,7,0)</f>
        <v>90</v>
      </c>
      <c r="I13" s="35" t="str">
        <f t="shared" ref="I13:I70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70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2">
        <v>2</v>
      </c>
      <c r="B14" s="31" t="s">
        <v>1546</v>
      </c>
      <c r="C14" s="32" t="s">
        <v>274</v>
      </c>
      <c r="D14" s="37">
        <v>38103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1547</v>
      </c>
      <c r="C15" s="32" t="s">
        <v>270</v>
      </c>
      <c r="D15" s="37">
        <v>38263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1548</v>
      </c>
      <c r="C16" s="32" t="s">
        <v>268</v>
      </c>
      <c r="D16" s="37">
        <v>38117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1549</v>
      </c>
      <c r="C17" s="32" t="s">
        <v>138</v>
      </c>
      <c r="D17" s="37">
        <v>37989</v>
      </c>
      <c r="E17" s="34">
        <f>VLOOKUP(B17,[1]Sheet1!B$4:L$8446,4,0)</f>
        <v>90</v>
      </c>
      <c r="F17" s="34">
        <f>VLOOKUP(B17,[1]Sheet1!B$4:F$8446,5,0)</f>
        <v>90</v>
      </c>
      <c r="G17" s="34">
        <f>VLOOKUP(B17,[1]Sheet1!B$4:J$8446,6,0)</f>
        <v>90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1550</v>
      </c>
      <c r="C18" s="32" t="s">
        <v>253</v>
      </c>
      <c r="D18" s="37">
        <v>38110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1551</v>
      </c>
      <c r="C19" s="32" t="s">
        <v>248</v>
      </c>
      <c r="D19" s="37">
        <v>38204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1552</v>
      </c>
      <c r="C20" s="32" t="s">
        <v>141</v>
      </c>
      <c r="D20" s="37">
        <v>38263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1553</v>
      </c>
      <c r="C21" s="32" t="s">
        <v>247</v>
      </c>
      <c r="D21" s="37">
        <v>38093</v>
      </c>
      <c r="E21" s="34">
        <f>VLOOKUP(B21,[1]Sheet1!B$4:L$8446,4,0)</f>
        <v>90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1554</v>
      </c>
      <c r="C22" s="32" t="s">
        <v>234</v>
      </c>
      <c r="D22" s="37">
        <v>38125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ht="15.75" x14ac:dyDescent="0.25">
      <c r="A23" s="12">
        <v>11</v>
      </c>
      <c r="B23" s="31" t="s">
        <v>1555</v>
      </c>
      <c r="C23" s="32" t="s">
        <v>252</v>
      </c>
      <c r="D23" s="37">
        <v>38257</v>
      </c>
      <c r="E23" s="34">
        <f>VLOOKUP(B23,[1]Sheet1!B$4:L$8446,4,0)</f>
        <v>80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1556</v>
      </c>
      <c r="C24" s="32" t="s">
        <v>229</v>
      </c>
      <c r="D24" s="37">
        <v>38231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1557</v>
      </c>
      <c r="C25" s="32" t="s">
        <v>262</v>
      </c>
      <c r="D25" s="37">
        <v>38298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1558</v>
      </c>
      <c r="C26" s="32" t="s">
        <v>250</v>
      </c>
      <c r="D26" s="37">
        <v>38239</v>
      </c>
      <c r="E26" s="34">
        <f>VLOOKUP(B26,[1]Sheet1!B$4:L$8446,4,0)</f>
        <v>85</v>
      </c>
      <c r="F26" s="34">
        <f>VLOOKUP(B26,[1]Sheet1!B$4:F$8446,5,0)</f>
        <v>85</v>
      </c>
      <c r="G26" s="34">
        <f>VLOOKUP(B26,[1]Sheet1!B$4:J$8446,6,0)</f>
        <v>85</v>
      </c>
      <c r="H26" s="34">
        <f>VLOOKUP(B26,[1]Sheet1!B$4:H$8446,7,0)</f>
        <v>85</v>
      </c>
      <c r="I26" s="35" t="str">
        <f t="shared" si="0"/>
        <v>Tốt</v>
      </c>
      <c r="J26" s="34">
        <f>VLOOKUP(B26,[1]Sheet1!B$4:K$8446,9,0)</f>
        <v>85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1559</v>
      </c>
      <c r="C27" s="32" t="s">
        <v>278</v>
      </c>
      <c r="D27" s="37">
        <v>38236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12">
        <v>16</v>
      </c>
      <c r="B28" s="31" t="s">
        <v>1560</v>
      </c>
      <c r="C28" s="32" t="s">
        <v>266</v>
      </c>
      <c r="D28" s="37">
        <v>38078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1561</v>
      </c>
      <c r="C29" s="32" t="s">
        <v>279</v>
      </c>
      <c r="D29" s="37">
        <v>38081</v>
      </c>
      <c r="E29" s="34">
        <f>VLOOKUP(B29,[1]Sheet1!B$4:L$8446,4,0)</f>
        <v>90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1562</v>
      </c>
      <c r="C30" s="32" t="s">
        <v>228</v>
      </c>
      <c r="D30" s="37">
        <v>38100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1563</v>
      </c>
      <c r="C31" s="32" t="s">
        <v>240</v>
      </c>
      <c r="D31" s="37">
        <v>37628</v>
      </c>
      <c r="E31" s="34">
        <f>VLOOKUP(B31,[1]Sheet1!B$4:L$8446,4,0)</f>
        <v>0</v>
      </c>
      <c r="F31" s="34">
        <f>VLOOKUP(B31,[1]Sheet1!B$4:F$8446,5,0)</f>
        <v>0</v>
      </c>
      <c r="G31" s="34">
        <f>VLOOKUP(B31,[1]Sheet1!B$4:J$8446,6,0)</f>
        <v>0</v>
      </c>
      <c r="H31" s="34">
        <f>VLOOKUP(B31,[1]Sheet1!B$4:H$8446,7,0)</f>
        <v>0</v>
      </c>
      <c r="I31" s="35" t="str">
        <f t="shared" si="0"/>
        <v>Kém</v>
      </c>
      <c r="J31" s="34">
        <f>VLOOKUP(B31,[1]Sheet1!B$4:K$8446,9,0)</f>
        <v>0</v>
      </c>
      <c r="K31" s="35" t="str">
        <f t="shared" si="1"/>
        <v>Kém</v>
      </c>
    </row>
    <row r="32" spans="1:11" ht="15.75" x14ac:dyDescent="0.25">
      <c r="A32" s="12">
        <v>20</v>
      </c>
      <c r="B32" s="31" t="s">
        <v>1564</v>
      </c>
      <c r="C32" s="32" t="s">
        <v>277</v>
      </c>
      <c r="D32" s="37">
        <v>38343</v>
      </c>
      <c r="E32" s="34">
        <f>VLOOKUP(B32,[1]Sheet1!B$4:L$8446,4,0)</f>
        <v>80</v>
      </c>
      <c r="F32" s="34">
        <f>VLOOKUP(B32,[1]Sheet1!B$4:F$8446,5,0)</f>
        <v>75</v>
      </c>
      <c r="G32" s="34">
        <f>VLOOKUP(B32,[1]Sheet1!B$4:J$8446,6,0)</f>
        <v>75</v>
      </c>
      <c r="H32" s="34">
        <f>VLOOKUP(B32,[1]Sheet1!B$4:H$8446,7,0)</f>
        <v>75</v>
      </c>
      <c r="I32" s="35" t="str">
        <f t="shared" si="0"/>
        <v>Khá</v>
      </c>
      <c r="J32" s="34">
        <f>VLOOKUP(B32,[1]Sheet1!B$4:K$8446,9,0)</f>
        <v>75</v>
      </c>
      <c r="K32" s="35" t="str">
        <f t="shared" si="1"/>
        <v>Khá</v>
      </c>
    </row>
    <row r="33" spans="1:11" ht="15.75" x14ac:dyDescent="0.25">
      <c r="A33" s="12">
        <v>21</v>
      </c>
      <c r="B33" s="31" t="s">
        <v>1565</v>
      </c>
      <c r="C33" s="32" t="s">
        <v>267</v>
      </c>
      <c r="D33" s="37">
        <v>38262</v>
      </c>
      <c r="E33" s="34">
        <f>VLOOKUP(B33,[1]Sheet1!B$4:L$8446,4,0)</f>
        <v>90</v>
      </c>
      <c r="F33" s="34">
        <f>VLOOKUP(B33,[1]Sheet1!B$4:F$8446,5,0)</f>
        <v>87</v>
      </c>
      <c r="G33" s="34">
        <f>VLOOKUP(B33,[1]Sheet1!B$4:J$8446,6,0)</f>
        <v>87</v>
      </c>
      <c r="H33" s="34">
        <f>VLOOKUP(B33,[1]Sheet1!B$4:H$8446,7,0)</f>
        <v>87</v>
      </c>
      <c r="I33" s="35" t="str">
        <f t="shared" si="0"/>
        <v>Tốt</v>
      </c>
      <c r="J33" s="34">
        <f>VLOOKUP(B33,[1]Sheet1!B$4:K$8446,9,0)</f>
        <v>87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1566</v>
      </c>
      <c r="C34" s="32" t="s">
        <v>241</v>
      </c>
      <c r="D34" s="37">
        <v>37834</v>
      </c>
      <c r="E34" s="34">
        <f>VLOOKUP(B34,[1]Sheet1!B$4:L$8446,4,0)</f>
        <v>77</v>
      </c>
      <c r="F34" s="34">
        <f>VLOOKUP(B34,[1]Sheet1!B$4:F$8446,5,0)</f>
        <v>72</v>
      </c>
      <c r="G34" s="34">
        <f>VLOOKUP(B34,[1]Sheet1!B$4:J$8446,6,0)</f>
        <v>72</v>
      </c>
      <c r="H34" s="34">
        <f>VLOOKUP(B34,[1]Sheet1!B$4:H$8446,7,0)</f>
        <v>72</v>
      </c>
      <c r="I34" s="35" t="str">
        <f t="shared" si="0"/>
        <v>Khá</v>
      </c>
      <c r="J34" s="34">
        <f>VLOOKUP(B34,[1]Sheet1!B$4:K$8446,9,0)</f>
        <v>72</v>
      </c>
      <c r="K34" s="35" t="str">
        <f t="shared" si="1"/>
        <v>Khá</v>
      </c>
    </row>
    <row r="35" spans="1:11" ht="15.75" x14ac:dyDescent="0.25">
      <c r="A35" s="12">
        <v>23</v>
      </c>
      <c r="B35" s="31" t="s">
        <v>1567</v>
      </c>
      <c r="C35" s="32" t="s">
        <v>254</v>
      </c>
      <c r="D35" s="37">
        <v>38267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1568</v>
      </c>
      <c r="C36" s="32" t="s">
        <v>238</v>
      </c>
      <c r="D36" s="37">
        <v>37943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1569</v>
      </c>
      <c r="C37" s="32" t="s">
        <v>260</v>
      </c>
      <c r="D37" s="37">
        <v>38047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12">
        <v>26</v>
      </c>
      <c r="B38" s="31" t="s">
        <v>1570</v>
      </c>
      <c r="C38" s="32" t="s">
        <v>249</v>
      </c>
      <c r="D38" s="37">
        <v>38028</v>
      </c>
      <c r="E38" s="34">
        <f>VLOOKUP(B38,[1]Sheet1!B$4:L$8446,4,0)</f>
        <v>90</v>
      </c>
      <c r="F38" s="34">
        <f>VLOOKUP(B38,[1]Sheet1!B$4:F$8446,5,0)</f>
        <v>85</v>
      </c>
      <c r="G38" s="34">
        <f>VLOOKUP(B38,[1]Sheet1!B$4:J$8446,6,0)</f>
        <v>85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1571</v>
      </c>
      <c r="C39" s="32" t="s">
        <v>281</v>
      </c>
      <c r="D39" s="37">
        <v>38336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1572</v>
      </c>
      <c r="C40" s="32" t="s">
        <v>235</v>
      </c>
      <c r="D40" s="37">
        <v>37999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1573</v>
      </c>
      <c r="C41" s="32" t="s">
        <v>263</v>
      </c>
      <c r="D41" s="37">
        <v>38318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1574</v>
      </c>
      <c r="C42" s="32" t="s">
        <v>236</v>
      </c>
      <c r="D42" s="37">
        <v>38263</v>
      </c>
      <c r="E42" s="34">
        <f>VLOOKUP(B42,[1]Sheet1!B$4:L$8446,4,0)</f>
        <v>80</v>
      </c>
      <c r="F42" s="34">
        <f>VLOOKUP(B42,[1]Sheet1!B$4:F$8446,5,0)</f>
        <v>85</v>
      </c>
      <c r="G42" s="34">
        <f>VLOOKUP(B42,[1]Sheet1!B$4:J$8446,6,0)</f>
        <v>85</v>
      </c>
      <c r="H42" s="34">
        <f>VLOOKUP(B42,[1]Sheet1!B$4:H$8446,7,0)</f>
        <v>90</v>
      </c>
      <c r="I42" s="35" t="str">
        <f t="shared" si="0"/>
        <v>Xuất sắc</v>
      </c>
      <c r="J42" s="34">
        <f>VLOOKUP(B42,[1]Sheet1!B$4:K$8446,9,0)</f>
        <v>90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1575</v>
      </c>
      <c r="C43" s="32" t="s">
        <v>246</v>
      </c>
      <c r="D43" s="37">
        <v>38015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1576</v>
      </c>
      <c r="C44" s="32" t="s">
        <v>280</v>
      </c>
      <c r="D44" s="37">
        <v>38328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1577</v>
      </c>
      <c r="C45" s="32" t="s">
        <v>233</v>
      </c>
      <c r="D45" s="37">
        <v>38013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1578</v>
      </c>
      <c r="C46" s="32" t="s">
        <v>244</v>
      </c>
      <c r="D46" s="37">
        <v>38035</v>
      </c>
      <c r="E46" s="34">
        <f>VLOOKUP(B46,[1]Sheet1!B$4:L$8446,4,0)</f>
        <v>82</v>
      </c>
      <c r="F46" s="34">
        <f>VLOOKUP(B46,[1]Sheet1!B$4:F$8446,5,0)</f>
        <v>82</v>
      </c>
      <c r="G46" s="34">
        <f>VLOOKUP(B46,[1]Sheet1!B$4:J$8446,6,0)</f>
        <v>82</v>
      </c>
      <c r="H46" s="34">
        <f>VLOOKUP(B46,[1]Sheet1!B$4:H$8446,7,0)</f>
        <v>82</v>
      </c>
      <c r="I46" s="35" t="str">
        <f t="shared" si="0"/>
        <v>Tốt</v>
      </c>
      <c r="J46" s="34">
        <f>VLOOKUP(B46,[1]Sheet1!B$4:K$8446,9,0)</f>
        <v>82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1579</v>
      </c>
      <c r="C47" s="32" t="s">
        <v>259</v>
      </c>
      <c r="D47" s="37">
        <v>38013</v>
      </c>
      <c r="E47" s="34">
        <f>VLOOKUP(B47,[1]Sheet1!B$4:L$8446,4,0)</f>
        <v>85</v>
      </c>
      <c r="F47" s="34">
        <f>VLOOKUP(B47,[1]Sheet1!B$4:F$8446,5,0)</f>
        <v>85</v>
      </c>
      <c r="G47" s="34">
        <f>VLOOKUP(B47,[1]Sheet1!B$4:J$8446,6,0)</f>
        <v>85</v>
      </c>
      <c r="H47" s="34">
        <f>VLOOKUP(B47,[1]Sheet1!B$4:H$8446,7,0)</f>
        <v>85</v>
      </c>
      <c r="I47" s="35" t="str">
        <f t="shared" si="0"/>
        <v>Tốt</v>
      </c>
      <c r="J47" s="34">
        <f>VLOOKUP(B47,[1]Sheet1!B$4:K$8446,9,0)</f>
        <v>85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1580</v>
      </c>
      <c r="C48" s="32" t="s">
        <v>243</v>
      </c>
      <c r="D48" s="37">
        <v>38296</v>
      </c>
      <c r="E48" s="34">
        <f>VLOOKUP(B48,[1]Sheet1!B$4:L$8446,4,0)</f>
        <v>90</v>
      </c>
      <c r="F48" s="34">
        <f>VLOOKUP(B48,[1]Sheet1!B$4:F$8446,5,0)</f>
        <v>75</v>
      </c>
      <c r="G48" s="34">
        <f>VLOOKUP(B48,[1]Sheet1!B$4:J$8446,6,0)</f>
        <v>75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1581</v>
      </c>
      <c r="C49" s="32" t="s">
        <v>282</v>
      </c>
      <c r="D49" s="37">
        <v>37993</v>
      </c>
      <c r="E49" s="34">
        <f>VLOOKUP(B49,[1]Sheet1!B$4:L$8446,4,0)</f>
        <v>82</v>
      </c>
      <c r="F49" s="34">
        <f>VLOOKUP(B49,[1]Sheet1!B$4:F$8446,5,0)</f>
        <v>82</v>
      </c>
      <c r="G49" s="34">
        <f>VLOOKUP(B49,[1]Sheet1!B$4:J$8446,6,0)</f>
        <v>82</v>
      </c>
      <c r="H49" s="34">
        <f>VLOOKUP(B49,[1]Sheet1!B$4:H$8446,7,0)</f>
        <v>82</v>
      </c>
      <c r="I49" s="35" t="str">
        <f t="shared" si="0"/>
        <v>Tốt</v>
      </c>
      <c r="J49" s="34">
        <f>VLOOKUP(B49,[1]Sheet1!B$4:K$8446,9,0)</f>
        <v>82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1582</v>
      </c>
      <c r="C50" s="32" t="s">
        <v>272</v>
      </c>
      <c r="D50" s="37">
        <v>38269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1583</v>
      </c>
      <c r="C51" s="32" t="s">
        <v>271</v>
      </c>
      <c r="D51" s="37">
        <v>38029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1584</v>
      </c>
      <c r="C52" s="32" t="s">
        <v>256</v>
      </c>
      <c r="D52" s="37">
        <v>38298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12">
        <v>41</v>
      </c>
      <c r="B53" s="31" t="s">
        <v>1585</v>
      </c>
      <c r="C53" s="32" t="s">
        <v>275</v>
      </c>
      <c r="D53" s="37">
        <v>38135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12">
        <v>42</v>
      </c>
      <c r="B54" s="31" t="s">
        <v>1586</v>
      </c>
      <c r="C54" s="32" t="s">
        <v>255</v>
      </c>
      <c r="D54" s="37">
        <v>38342</v>
      </c>
      <c r="E54" s="34">
        <f>VLOOKUP(B54,[1]Sheet1!B$4:L$8446,4,0)</f>
        <v>90</v>
      </c>
      <c r="F54" s="34">
        <f>VLOOKUP(B54,[1]Sheet1!B$4:F$8446,5,0)</f>
        <v>90</v>
      </c>
      <c r="G54" s="34">
        <f>VLOOKUP(B54,[1]Sheet1!B$4:J$8446,6,0)</f>
        <v>90</v>
      </c>
      <c r="H54" s="34">
        <f>VLOOKUP(B54,[1]Sheet1!B$4:H$8446,7,0)</f>
        <v>90</v>
      </c>
      <c r="I54" s="35" t="str">
        <f t="shared" si="0"/>
        <v>Xuất sắc</v>
      </c>
      <c r="J54" s="34">
        <f>VLOOKUP(B54,[1]Sheet1!B$4:K$8446,9,0)</f>
        <v>90</v>
      </c>
      <c r="K54" s="35" t="str">
        <f t="shared" si="1"/>
        <v>Xuất sắc</v>
      </c>
    </row>
    <row r="55" spans="1:11" ht="15.75" x14ac:dyDescent="0.25">
      <c r="A55" s="12">
        <v>43</v>
      </c>
      <c r="B55" s="31" t="s">
        <v>1587</v>
      </c>
      <c r="C55" s="32" t="s">
        <v>129</v>
      </c>
      <c r="D55" s="37">
        <v>38339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5.75" x14ac:dyDescent="0.25">
      <c r="A56" s="12">
        <v>44</v>
      </c>
      <c r="B56" s="31" t="s">
        <v>1588</v>
      </c>
      <c r="C56" s="32" t="s">
        <v>245</v>
      </c>
      <c r="D56" s="37">
        <v>38069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ht="15.75" x14ac:dyDescent="0.25">
      <c r="A57" s="12">
        <v>45</v>
      </c>
      <c r="B57" s="31" t="s">
        <v>1589</v>
      </c>
      <c r="C57" s="32" t="s">
        <v>242</v>
      </c>
      <c r="D57" s="37">
        <v>38134</v>
      </c>
      <c r="E57" s="34">
        <f>VLOOKUP(B57,[1]Sheet1!B$4:L$8446,4,0)</f>
        <v>90</v>
      </c>
      <c r="F57" s="34">
        <f>VLOOKUP(B57,[1]Sheet1!B$4:F$8446,5,0)</f>
        <v>90</v>
      </c>
      <c r="G57" s="34">
        <f>VLOOKUP(B57,[1]Sheet1!B$4:J$8446,6,0)</f>
        <v>90</v>
      </c>
      <c r="H57" s="34">
        <f>VLOOKUP(B57,[1]Sheet1!B$4:H$8446,7,0)</f>
        <v>90</v>
      </c>
      <c r="I57" s="35" t="str">
        <f t="shared" si="0"/>
        <v>Xuất sắc</v>
      </c>
      <c r="J57" s="34">
        <f>VLOOKUP(B57,[1]Sheet1!B$4:K$8446,9,0)</f>
        <v>90</v>
      </c>
      <c r="K57" s="35" t="str">
        <f t="shared" si="1"/>
        <v>Xuất sắc</v>
      </c>
    </row>
    <row r="58" spans="1:11" ht="15.75" x14ac:dyDescent="0.25">
      <c r="A58" s="12">
        <v>46</v>
      </c>
      <c r="B58" s="31" t="s">
        <v>1590</v>
      </c>
      <c r="C58" s="32" t="s">
        <v>239</v>
      </c>
      <c r="D58" s="37">
        <v>37962</v>
      </c>
      <c r="E58" s="34">
        <f>VLOOKUP(B58,[1]Sheet1!B$4:L$8446,4,0)</f>
        <v>0</v>
      </c>
      <c r="F58" s="34">
        <f>VLOOKUP(B58,[1]Sheet1!B$4:F$8446,5,0)</f>
        <v>0</v>
      </c>
      <c r="G58" s="34">
        <f>VLOOKUP(B58,[1]Sheet1!B$4:J$8446,6,0)</f>
        <v>0</v>
      </c>
      <c r="H58" s="34">
        <f>VLOOKUP(B58,[1]Sheet1!B$4:H$8446,7,0)</f>
        <v>0</v>
      </c>
      <c r="I58" s="35" t="str">
        <f t="shared" si="0"/>
        <v>Kém</v>
      </c>
      <c r="J58" s="34">
        <f>VLOOKUP(B58,[1]Sheet1!B$4:K$8446,9,0)</f>
        <v>0</v>
      </c>
      <c r="K58" s="35" t="str">
        <f t="shared" si="1"/>
        <v>Kém</v>
      </c>
    </row>
    <row r="59" spans="1:11" ht="15.75" x14ac:dyDescent="0.25">
      <c r="A59" s="12">
        <v>47</v>
      </c>
      <c r="B59" s="31" t="s">
        <v>1591</v>
      </c>
      <c r="C59" s="32" t="s">
        <v>276</v>
      </c>
      <c r="D59" s="37">
        <v>38221</v>
      </c>
      <c r="E59" s="34">
        <f>VLOOKUP(B59,[1]Sheet1!B$4:L$8446,4,0)</f>
        <v>92</v>
      </c>
      <c r="F59" s="34">
        <f>VLOOKUP(B59,[1]Sheet1!B$4:F$8446,5,0)</f>
        <v>92</v>
      </c>
      <c r="G59" s="34">
        <f>VLOOKUP(B59,[1]Sheet1!B$4:J$8446,6,0)</f>
        <v>92</v>
      </c>
      <c r="H59" s="34">
        <f>VLOOKUP(B59,[1]Sheet1!B$4:H$8446,7,0)</f>
        <v>92</v>
      </c>
      <c r="I59" s="35" t="str">
        <f t="shared" si="0"/>
        <v>Xuất sắc</v>
      </c>
      <c r="J59" s="34">
        <f>VLOOKUP(B59,[1]Sheet1!B$4:K$8446,9,0)</f>
        <v>92</v>
      </c>
      <c r="K59" s="35" t="str">
        <f t="shared" si="1"/>
        <v>Xuất sắc</v>
      </c>
    </row>
    <row r="60" spans="1:11" ht="15.75" x14ac:dyDescent="0.25">
      <c r="A60" s="12">
        <v>48</v>
      </c>
      <c r="B60" s="31" t="s">
        <v>1592</v>
      </c>
      <c r="C60" s="32" t="s">
        <v>269</v>
      </c>
      <c r="D60" s="37">
        <v>38104</v>
      </c>
      <c r="E60" s="34">
        <f>VLOOKUP(B60,[1]Sheet1!B$4:L$8446,4,0)</f>
        <v>94</v>
      </c>
      <c r="F60" s="34">
        <f>VLOOKUP(B60,[1]Sheet1!B$4:F$8446,5,0)</f>
        <v>89</v>
      </c>
      <c r="G60" s="34">
        <f>VLOOKUP(B60,[1]Sheet1!B$4:J$8446,6,0)</f>
        <v>89</v>
      </c>
      <c r="H60" s="34">
        <f>VLOOKUP(B60,[1]Sheet1!B$4:H$8446,7,0)</f>
        <v>89</v>
      </c>
      <c r="I60" s="35" t="str">
        <f t="shared" si="0"/>
        <v>Tốt</v>
      </c>
      <c r="J60" s="34">
        <f>VLOOKUP(B60,[1]Sheet1!B$4:K$8446,9,0)</f>
        <v>89</v>
      </c>
      <c r="K60" s="35" t="str">
        <f t="shared" si="1"/>
        <v>Tốt</v>
      </c>
    </row>
    <row r="61" spans="1:11" ht="15.75" x14ac:dyDescent="0.25">
      <c r="A61" s="12">
        <v>49</v>
      </c>
      <c r="B61" s="31" t="s">
        <v>1593</v>
      </c>
      <c r="C61" s="32" t="s">
        <v>264</v>
      </c>
      <c r="D61" s="37">
        <v>38239</v>
      </c>
      <c r="E61" s="34">
        <f>VLOOKUP(B61,[1]Sheet1!B$4:L$8446,4,0)</f>
        <v>90</v>
      </c>
      <c r="F61" s="34">
        <f>VLOOKUP(B61,[1]Sheet1!B$4:F$8446,5,0)</f>
        <v>90</v>
      </c>
      <c r="G61" s="34">
        <f>VLOOKUP(B61,[1]Sheet1!B$4:J$8446,6,0)</f>
        <v>90</v>
      </c>
      <c r="H61" s="34">
        <f>VLOOKUP(B61,[1]Sheet1!B$4:H$8446,7,0)</f>
        <v>90</v>
      </c>
      <c r="I61" s="35" t="str">
        <f t="shared" si="0"/>
        <v>Xuất sắc</v>
      </c>
      <c r="J61" s="34">
        <f>VLOOKUP(B61,[1]Sheet1!B$4:K$8446,9,0)</f>
        <v>90</v>
      </c>
      <c r="K61" s="35" t="str">
        <f t="shared" si="1"/>
        <v>Xuất sắc</v>
      </c>
    </row>
    <row r="62" spans="1:11" ht="15.75" x14ac:dyDescent="0.25">
      <c r="A62" s="12">
        <v>50</v>
      </c>
      <c r="B62" s="31" t="s">
        <v>1594</v>
      </c>
      <c r="C62" s="32" t="s">
        <v>258</v>
      </c>
      <c r="D62" s="37">
        <v>37783</v>
      </c>
      <c r="E62" s="34">
        <f>VLOOKUP(B62,[1]Sheet1!B$4:L$8446,4,0)</f>
        <v>90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90</v>
      </c>
      <c r="I62" s="35" t="str">
        <f t="shared" si="0"/>
        <v>Xuất sắc</v>
      </c>
      <c r="J62" s="34">
        <f>VLOOKUP(B62,[1]Sheet1!B$4:K$8446,9,0)</f>
        <v>90</v>
      </c>
      <c r="K62" s="35" t="str">
        <f t="shared" si="1"/>
        <v>Xuất sắc</v>
      </c>
    </row>
    <row r="63" spans="1:11" ht="15.75" x14ac:dyDescent="0.25">
      <c r="A63" s="12">
        <v>51</v>
      </c>
      <c r="B63" s="31" t="s">
        <v>1595</v>
      </c>
      <c r="C63" s="32" t="s">
        <v>231</v>
      </c>
      <c r="D63" s="37">
        <v>38020</v>
      </c>
      <c r="E63" s="34">
        <f>VLOOKUP(B63,[1]Sheet1!B$4:L$8446,4,0)</f>
        <v>90</v>
      </c>
      <c r="F63" s="34">
        <f>VLOOKUP(B63,[1]Sheet1!B$4:F$8446,5,0)</f>
        <v>90</v>
      </c>
      <c r="G63" s="34">
        <f>VLOOKUP(B63,[1]Sheet1!B$4:J$8446,6,0)</f>
        <v>90</v>
      </c>
      <c r="H63" s="34">
        <f>VLOOKUP(B63,[1]Sheet1!B$4:H$8446,7,0)</f>
        <v>90</v>
      </c>
      <c r="I63" s="35" t="str">
        <f t="shared" si="0"/>
        <v>Xuất sắc</v>
      </c>
      <c r="J63" s="34">
        <f>VLOOKUP(B63,[1]Sheet1!B$4:K$8446,9,0)</f>
        <v>90</v>
      </c>
      <c r="K63" s="35" t="str">
        <f t="shared" si="1"/>
        <v>Xuất sắc</v>
      </c>
    </row>
    <row r="64" spans="1:11" ht="15.75" x14ac:dyDescent="0.25">
      <c r="A64" s="12">
        <v>52</v>
      </c>
      <c r="B64" s="31" t="s">
        <v>1596</v>
      </c>
      <c r="C64" s="32" t="s">
        <v>265</v>
      </c>
      <c r="D64" s="37">
        <v>38258</v>
      </c>
      <c r="E64" s="34">
        <f>VLOOKUP(B64,[1]Sheet1!B$4:L$8446,4,0)</f>
        <v>90</v>
      </c>
      <c r="F64" s="34">
        <f>VLOOKUP(B64,[1]Sheet1!B$4:F$8446,5,0)</f>
        <v>90</v>
      </c>
      <c r="G64" s="34">
        <f>VLOOKUP(B64,[1]Sheet1!B$4:J$8446,6,0)</f>
        <v>90</v>
      </c>
      <c r="H64" s="34">
        <f>VLOOKUP(B64,[1]Sheet1!B$4:H$8446,7,0)</f>
        <v>90</v>
      </c>
      <c r="I64" s="35" t="str">
        <f t="shared" si="0"/>
        <v>Xuất sắc</v>
      </c>
      <c r="J64" s="34">
        <f>VLOOKUP(B64,[1]Sheet1!B$4:K$8446,9,0)</f>
        <v>90</v>
      </c>
      <c r="K64" s="35" t="str">
        <f t="shared" si="1"/>
        <v>Xuất sắc</v>
      </c>
    </row>
    <row r="65" spans="1:11" ht="15.75" x14ac:dyDescent="0.25">
      <c r="A65" s="12">
        <v>53</v>
      </c>
      <c r="B65" s="31" t="s">
        <v>1597</v>
      </c>
      <c r="C65" s="32" t="s">
        <v>237</v>
      </c>
      <c r="D65" s="37">
        <v>38168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12">
        <v>54</v>
      </c>
      <c r="B66" s="31" t="s">
        <v>1598</v>
      </c>
      <c r="C66" s="32" t="s">
        <v>261</v>
      </c>
      <c r="D66" s="37">
        <v>38058</v>
      </c>
      <c r="E66" s="34">
        <f>VLOOKUP(B66,[1]Sheet1!B$4:L$8446,4,0)</f>
        <v>0</v>
      </c>
      <c r="F66" s="34">
        <f>VLOOKUP(B66,[1]Sheet1!B$4:F$8446,5,0)</f>
        <v>0</v>
      </c>
      <c r="G66" s="34">
        <f>VLOOKUP(B66,[1]Sheet1!B$4:J$8446,6,0)</f>
        <v>0</v>
      </c>
      <c r="H66" s="34">
        <f>VLOOKUP(B66,[1]Sheet1!B$4:H$8446,7,0)</f>
        <v>0</v>
      </c>
      <c r="I66" s="35" t="str">
        <f t="shared" si="0"/>
        <v>Kém</v>
      </c>
      <c r="J66" s="34">
        <f>VLOOKUP(B66,[1]Sheet1!B$4:K$8446,9,0)</f>
        <v>0</v>
      </c>
      <c r="K66" s="35" t="str">
        <f t="shared" si="1"/>
        <v>Kém</v>
      </c>
    </row>
    <row r="67" spans="1:11" ht="15.75" x14ac:dyDescent="0.25">
      <c r="A67" s="12">
        <v>55</v>
      </c>
      <c r="B67" s="31" t="s">
        <v>1599</v>
      </c>
      <c r="C67" s="32" t="s">
        <v>232</v>
      </c>
      <c r="D67" s="37">
        <v>38025</v>
      </c>
      <c r="E67" s="34">
        <f>VLOOKUP(B67,[1]Sheet1!B$4:L$8446,4,0)</f>
        <v>90</v>
      </c>
      <c r="F67" s="34">
        <f>VLOOKUP(B67,[1]Sheet1!B$4:F$8446,5,0)</f>
        <v>90</v>
      </c>
      <c r="G67" s="34">
        <f>VLOOKUP(B67,[1]Sheet1!B$4:J$8446,6,0)</f>
        <v>90</v>
      </c>
      <c r="H67" s="34">
        <f>VLOOKUP(B67,[1]Sheet1!B$4:H$8446,7,0)</f>
        <v>90</v>
      </c>
      <c r="I67" s="35" t="str">
        <f t="shared" si="0"/>
        <v>Xuất sắc</v>
      </c>
      <c r="J67" s="34">
        <f>VLOOKUP(B67,[1]Sheet1!B$4:K$8446,9,0)</f>
        <v>90</v>
      </c>
      <c r="K67" s="35" t="str">
        <f t="shared" si="1"/>
        <v>Xuất sắc</v>
      </c>
    </row>
    <row r="68" spans="1:11" ht="15.75" x14ac:dyDescent="0.25">
      <c r="A68" s="12">
        <v>56</v>
      </c>
      <c r="B68" s="31" t="s">
        <v>1600</v>
      </c>
      <c r="C68" s="32" t="s">
        <v>230</v>
      </c>
      <c r="D68" s="37">
        <v>38244</v>
      </c>
      <c r="E68" s="34">
        <f>VLOOKUP(B68,[1]Sheet1!B$4:L$8446,4,0)</f>
        <v>85</v>
      </c>
      <c r="F68" s="34">
        <f>VLOOKUP(B68,[1]Sheet1!B$4:F$8446,5,0)</f>
        <v>85</v>
      </c>
      <c r="G68" s="34">
        <f>VLOOKUP(B68,[1]Sheet1!B$4:J$8446,6,0)</f>
        <v>85</v>
      </c>
      <c r="H68" s="34">
        <f>VLOOKUP(B68,[1]Sheet1!B$4:H$8446,7,0)</f>
        <v>85</v>
      </c>
      <c r="I68" s="35" t="str">
        <f t="shared" si="0"/>
        <v>Tốt</v>
      </c>
      <c r="J68" s="34">
        <f>VLOOKUP(B68,[1]Sheet1!B$4:K$8446,9,0)</f>
        <v>85</v>
      </c>
      <c r="K68" s="35" t="str">
        <f t="shared" si="1"/>
        <v>Tốt</v>
      </c>
    </row>
    <row r="69" spans="1:11" ht="15.75" x14ac:dyDescent="0.25">
      <c r="A69" s="12">
        <v>57</v>
      </c>
      <c r="B69" s="31" t="s">
        <v>1601</v>
      </c>
      <c r="C69" s="32" t="s">
        <v>273</v>
      </c>
      <c r="D69" s="37">
        <v>38148</v>
      </c>
      <c r="E69" s="34">
        <f>VLOOKUP(B69,[1]Sheet1!B$4:L$8446,4,0)</f>
        <v>80</v>
      </c>
      <c r="F69" s="34">
        <f>VLOOKUP(B69,[1]Sheet1!B$4:F$8446,5,0)</f>
        <v>90</v>
      </c>
      <c r="G69" s="34">
        <f>VLOOKUP(B69,[1]Sheet1!B$4:J$8446,6,0)</f>
        <v>90</v>
      </c>
      <c r="H69" s="34">
        <f>VLOOKUP(B69,[1]Sheet1!B$4:H$8446,7,0)</f>
        <v>90</v>
      </c>
      <c r="I69" s="35" t="str">
        <f t="shared" si="0"/>
        <v>Xuất sắc</v>
      </c>
      <c r="J69" s="34">
        <f>VLOOKUP(B69,[1]Sheet1!B$4:K$8446,9,0)</f>
        <v>90</v>
      </c>
      <c r="K69" s="35" t="str">
        <f t="shared" si="1"/>
        <v>Xuất sắc</v>
      </c>
    </row>
    <row r="70" spans="1:11" ht="15.75" x14ac:dyDescent="0.25">
      <c r="A70" s="12">
        <v>58</v>
      </c>
      <c r="B70" s="31" t="s">
        <v>1602</v>
      </c>
      <c r="C70" s="32" t="s">
        <v>251</v>
      </c>
      <c r="D70" s="37">
        <v>38111</v>
      </c>
      <c r="E70" s="34">
        <f>VLOOKUP(B70,[1]Sheet1!B$4:L$8446,4,0)</f>
        <v>80</v>
      </c>
      <c r="F70" s="34">
        <f>VLOOKUP(B70,[1]Sheet1!B$4:F$8446,5,0)</f>
        <v>80</v>
      </c>
      <c r="G70" s="34">
        <f>VLOOKUP(B70,[1]Sheet1!B$4:J$8446,6,0)</f>
        <v>80</v>
      </c>
      <c r="H70" s="34">
        <f>VLOOKUP(B70,[1]Sheet1!B$4:H$8446,7,0)</f>
        <v>80</v>
      </c>
      <c r="I70" s="35" t="str">
        <f t="shared" si="0"/>
        <v>Tốt</v>
      </c>
      <c r="J70" s="34">
        <f>VLOOKUP(B70,[1]Sheet1!B$4:K$8446,9,0)</f>
        <v>80</v>
      </c>
      <c r="K70" s="35" t="str">
        <f t="shared" si="1"/>
        <v>Tốt</v>
      </c>
    </row>
    <row r="72" spans="1:11" x14ac:dyDescent="0.25">
      <c r="A72" s="43" t="s">
        <v>283</v>
      </c>
      <c r="B72" s="43"/>
      <c r="C72" s="43"/>
    </row>
  </sheetData>
  <sortState xmlns:xlrd2="http://schemas.microsoft.com/office/spreadsheetml/2017/richdata2" ref="A13:K70">
    <sortCondition ref="B13:B70"/>
  </sortState>
  <mergeCells count="19">
    <mergeCell ref="A6:K6"/>
    <mergeCell ref="A1:D1"/>
    <mergeCell ref="G1:K1"/>
    <mergeCell ref="A2:D2"/>
    <mergeCell ref="G2:K2"/>
    <mergeCell ref="A5:K5"/>
    <mergeCell ref="A72:C7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CFEF-AC47-4D30-81E1-9C8640B3EEAA}">
  <dimension ref="A1:K117"/>
  <sheetViews>
    <sheetView workbookViewId="0">
      <selection activeCell="B13" sqref="B13:K11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3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1706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1603</v>
      </c>
      <c r="C13" s="32" t="s">
        <v>316</v>
      </c>
      <c r="D13" s="37">
        <v>38328</v>
      </c>
      <c r="E13" s="34">
        <f>VLOOKUP(B13,[1]Sheet1!B$4:L$8446,4,0)</f>
        <v>80</v>
      </c>
      <c r="F13" s="34">
        <f>VLOOKUP(B13,[1]Sheet1!B$4:F$8446,5,0)</f>
        <v>75</v>
      </c>
      <c r="G13" s="34">
        <f>VLOOKUP(B13,[1]Sheet1!B$4:J$8446,6,0)</f>
        <v>65</v>
      </c>
      <c r="H13" s="34">
        <f>VLOOKUP(B13,[1]Sheet1!B$4:H$8446,7,0)</f>
        <v>65</v>
      </c>
      <c r="I13" s="35" t="str">
        <f t="shared" ref="I13:I76" si="0">IF(H13&gt;=90,"Xuất sắc",IF(H13&gt;=80,"Tốt", IF(H13&gt;=65,"Khá",IF(H13&gt;=50,"Trung bình", IF(H13&gt;=35, "Yếu", "Kém")))))</f>
        <v>Khá</v>
      </c>
      <c r="J13" s="34">
        <f>VLOOKUP(B13,[1]Sheet1!B$4:K$8446,9,0)</f>
        <v>65</v>
      </c>
      <c r="K13" s="35" t="str">
        <f t="shared" ref="K13:K76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31" t="s">
        <v>1604</v>
      </c>
      <c r="C14" s="32" t="s">
        <v>306</v>
      </c>
      <c r="D14" s="37">
        <v>38251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1605</v>
      </c>
      <c r="C15" s="32" t="s">
        <v>319</v>
      </c>
      <c r="D15" s="37">
        <v>38039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1606</v>
      </c>
      <c r="C16" s="32" t="s">
        <v>62</v>
      </c>
      <c r="D16" s="37">
        <v>38167</v>
      </c>
      <c r="E16" s="34">
        <f>VLOOKUP(B16,[1]Sheet1!B$4:L$8446,4,0)</f>
        <v>70</v>
      </c>
      <c r="F16" s="34">
        <f>VLOOKUP(B16,[1]Sheet1!B$4:F$8446,5,0)</f>
        <v>65</v>
      </c>
      <c r="G16" s="34">
        <f>VLOOKUP(B16,[1]Sheet1!B$4:J$8446,6,0)</f>
        <v>65</v>
      </c>
      <c r="H16" s="34">
        <f>VLOOKUP(B16,[1]Sheet1!B$4:H$8446,7,0)</f>
        <v>65</v>
      </c>
      <c r="I16" s="35" t="str">
        <f t="shared" si="0"/>
        <v>Khá</v>
      </c>
      <c r="J16" s="34">
        <f>VLOOKUP(B16,[1]Sheet1!B$4:K$8446,9,0)</f>
        <v>65</v>
      </c>
      <c r="K16" s="35" t="str">
        <f t="shared" si="1"/>
        <v>Khá</v>
      </c>
    </row>
    <row r="17" spans="1:11" ht="15.75" x14ac:dyDescent="0.25">
      <c r="A17" s="12">
        <v>5</v>
      </c>
      <c r="B17" s="31" t="s">
        <v>1607</v>
      </c>
      <c r="C17" s="32" t="s">
        <v>334</v>
      </c>
      <c r="D17" s="37">
        <v>38330</v>
      </c>
      <c r="E17" s="34">
        <f>VLOOKUP(B17,[1]Sheet1!B$4:L$8446,4,0)</f>
        <v>72</v>
      </c>
      <c r="F17" s="34">
        <f>VLOOKUP(B17,[1]Sheet1!B$4:F$8446,5,0)</f>
        <v>72</v>
      </c>
      <c r="G17" s="34">
        <f>VLOOKUP(B17,[1]Sheet1!B$4:J$8446,6,0)</f>
        <v>72</v>
      </c>
      <c r="H17" s="34">
        <f>VLOOKUP(B17,[1]Sheet1!B$4:H$8446,7,0)</f>
        <v>72</v>
      </c>
      <c r="I17" s="35" t="str">
        <f t="shared" si="0"/>
        <v>Khá</v>
      </c>
      <c r="J17" s="34">
        <f>VLOOKUP(B17,[1]Sheet1!B$4:K$8446,9,0)</f>
        <v>72</v>
      </c>
      <c r="K17" s="35" t="str">
        <f t="shared" si="1"/>
        <v>Khá</v>
      </c>
    </row>
    <row r="18" spans="1:11" ht="15.75" x14ac:dyDescent="0.25">
      <c r="A18" s="12">
        <v>6</v>
      </c>
      <c r="B18" s="31" t="s">
        <v>1608</v>
      </c>
      <c r="C18" s="32" t="s">
        <v>207</v>
      </c>
      <c r="D18" s="37">
        <v>38309</v>
      </c>
      <c r="E18" s="34">
        <f>VLOOKUP(B18,[1]Sheet1!B$4:L$8446,4,0)</f>
        <v>80</v>
      </c>
      <c r="F18" s="34">
        <f>VLOOKUP(B18,[1]Sheet1!B$4:F$8446,5,0)</f>
        <v>75</v>
      </c>
      <c r="G18" s="34">
        <f>VLOOKUP(B18,[1]Sheet1!B$4:J$8446,6,0)</f>
        <v>75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1609</v>
      </c>
      <c r="C19" s="32" t="s">
        <v>331</v>
      </c>
      <c r="D19" s="37">
        <v>38349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1610</v>
      </c>
      <c r="C20" s="32" t="s">
        <v>350</v>
      </c>
      <c r="D20" s="37">
        <v>38007</v>
      </c>
      <c r="E20" s="34">
        <f>VLOOKUP(B20,[1]Sheet1!B$4:L$8446,4,0)</f>
        <v>82</v>
      </c>
      <c r="F20" s="34">
        <f>VLOOKUP(B20,[1]Sheet1!B$4:F$8446,5,0)</f>
        <v>77</v>
      </c>
      <c r="G20" s="34">
        <f>VLOOKUP(B20,[1]Sheet1!B$4:J$8446,6,0)</f>
        <v>77</v>
      </c>
      <c r="H20" s="34">
        <f>VLOOKUP(B20,[1]Sheet1!B$4:H$8446,7,0)</f>
        <v>77</v>
      </c>
      <c r="I20" s="35" t="str">
        <f t="shared" si="0"/>
        <v>Khá</v>
      </c>
      <c r="J20" s="34">
        <f>VLOOKUP(B20,[1]Sheet1!B$4:K$8446,9,0)</f>
        <v>77</v>
      </c>
      <c r="K20" s="35" t="str">
        <f t="shared" si="1"/>
        <v>Khá</v>
      </c>
    </row>
    <row r="21" spans="1:11" ht="15.75" x14ac:dyDescent="0.25">
      <c r="A21" s="12">
        <v>9</v>
      </c>
      <c r="B21" s="31" t="s">
        <v>1611</v>
      </c>
      <c r="C21" s="32" t="s">
        <v>323</v>
      </c>
      <c r="D21" s="37">
        <v>38312</v>
      </c>
      <c r="E21" s="34">
        <f>VLOOKUP(B21,[1]Sheet1!B$4:L$8446,4,0)</f>
        <v>82</v>
      </c>
      <c r="F21" s="34">
        <f>VLOOKUP(B21,[1]Sheet1!B$4:F$8446,5,0)</f>
        <v>77</v>
      </c>
      <c r="G21" s="34">
        <f>VLOOKUP(B21,[1]Sheet1!B$4:J$8446,6,0)</f>
        <v>77</v>
      </c>
      <c r="H21" s="34">
        <f>VLOOKUP(B21,[1]Sheet1!B$4:H$8446,7,0)</f>
        <v>77</v>
      </c>
      <c r="I21" s="35" t="str">
        <f t="shared" si="0"/>
        <v>Khá</v>
      </c>
      <c r="J21" s="34">
        <f>VLOOKUP(B21,[1]Sheet1!B$4:K$8446,9,0)</f>
        <v>77</v>
      </c>
      <c r="K21" s="35" t="str">
        <f t="shared" si="1"/>
        <v>Khá</v>
      </c>
    </row>
    <row r="22" spans="1:11" ht="15.75" x14ac:dyDescent="0.25">
      <c r="A22" s="12">
        <v>10</v>
      </c>
      <c r="B22" s="31" t="s">
        <v>1612</v>
      </c>
      <c r="C22" s="32" t="s">
        <v>373</v>
      </c>
      <c r="D22" s="37">
        <v>38025</v>
      </c>
      <c r="E22" s="34">
        <f>VLOOKUP(B22,[1]Sheet1!B$4:L$8446,4,0)</f>
        <v>77</v>
      </c>
      <c r="F22" s="34">
        <f>VLOOKUP(B22,[1]Sheet1!B$4:F$8446,5,0)</f>
        <v>72</v>
      </c>
      <c r="G22" s="34">
        <f>VLOOKUP(B22,[1]Sheet1!B$4:J$8446,6,0)</f>
        <v>72</v>
      </c>
      <c r="H22" s="34">
        <f>VLOOKUP(B22,[1]Sheet1!B$4:H$8446,7,0)</f>
        <v>72</v>
      </c>
      <c r="I22" s="35" t="str">
        <f t="shared" si="0"/>
        <v>Khá</v>
      </c>
      <c r="J22" s="34">
        <f>VLOOKUP(B22,[1]Sheet1!B$4:K$8446,9,0)</f>
        <v>72</v>
      </c>
      <c r="K22" s="35" t="str">
        <f t="shared" si="1"/>
        <v>Khá</v>
      </c>
    </row>
    <row r="23" spans="1:11" ht="15.75" x14ac:dyDescent="0.25">
      <c r="A23" s="12">
        <v>11</v>
      </c>
      <c r="B23" s="31" t="s">
        <v>1613</v>
      </c>
      <c r="C23" s="32" t="s">
        <v>321</v>
      </c>
      <c r="D23" s="37">
        <v>38092</v>
      </c>
      <c r="E23" s="34">
        <f>VLOOKUP(B23,[1]Sheet1!B$4:L$8446,4,0)</f>
        <v>70</v>
      </c>
      <c r="F23" s="34">
        <f>VLOOKUP(B23,[1]Sheet1!B$4:F$8446,5,0)</f>
        <v>62</v>
      </c>
      <c r="G23" s="34">
        <f>VLOOKUP(B23,[1]Sheet1!B$4:J$8446,6,0)</f>
        <v>62</v>
      </c>
      <c r="H23" s="34">
        <f>VLOOKUP(B23,[1]Sheet1!B$4:H$8446,7,0)</f>
        <v>62</v>
      </c>
      <c r="I23" s="35" t="str">
        <f t="shared" si="0"/>
        <v>Trung bình</v>
      </c>
      <c r="J23" s="34">
        <f>VLOOKUP(B23,[1]Sheet1!B$4:K$8446,9,0)</f>
        <v>62</v>
      </c>
      <c r="K23" s="35" t="str">
        <f t="shared" si="1"/>
        <v>Trung bình</v>
      </c>
    </row>
    <row r="24" spans="1:11" ht="15.75" x14ac:dyDescent="0.25">
      <c r="A24" s="12">
        <v>12</v>
      </c>
      <c r="B24" s="31" t="s">
        <v>1614</v>
      </c>
      <c r="C24" s="32" t="s">
        <v>348</v>
      </c>
      <c r="D24" s="37">
        <v>38157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1615</v>
      </c>
      <c r="C25" s="32" t="s">
        <v>371</v>
      </c>
      <c r="D25" s="37">
        <v>38301</v>
      </c>
      <c r="E25" s="34">
        <f>VLOOKUP(B25,[1]Sheet1!B$4:L$8446,4,0)</f>
        <v>72</v>
      </c>
      <c r="F25" s="34">
        <f>VLOOKUP(B25,[1]Sheet1!B$4:F$8446,5,0)</f>
        <v>72</v>
      </c>
      <c r="G25" s="34">
        <f>VLOOKUP(B25,[1]Sheet1!B$4:J$8446,6,0)</f>
        <v>72</v>
      </c>
      <c r="H25" s="34">
        <f>VLOOKUP(B25,[1]Sheet1!B$4:H$8446,7,0)</f>
        <v>72</v>
      </c>
      <c r="I25" s="35" t="str">
        <f t="shared" si="0"/>
        <v>Khá</v>
      </c>
      <c r="J25" s="34">
        <f>VLOOKUP(B25,[1]Sheet1!B$4:K$8446,9,0)</f>
        <v>72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1616</v>
      </c>
      <c r="C26" s="32" t="s">
        <v>318</v>
      </c>
      <c r="D26" s="37">
        <v>38139</v>
      </c>
      <c r="E26" s="34">
        <f>VLOOKUP(B26,[1]Sheet1!B$4:L$8446,4,0)</f>
        <v>80</v>
      </c>
      <c r="F26" s="34">
        <f>VLOOKUP(B26,[1]Sheet1!B$4:F$8446,5,0)</f>
        <v>75</v>
      </c>
      <c r="G26" s="34">
        <f>VLOOKUP(B26,[1]Sheet1!B$4:J$8446,6,0)</f>
        <v>75</v>
      </c>
      <c r="H26" s="34">
        <f>VLOOKUP(B26,[1]Sheet1!B$4:H$8446,7,0)</f>
        <v>75</v>
      </c>
      <c r="I26" s="35" t="str">
        <f t="shared" si="0"/>
        <v>Khá</v>
      </c>
      <c r="J26" s="34">
        <f>VLOOKUP(B26,[1]Sheet1!B$4:K$8446,9,0)</f>
        <v>75</v>
      </c>
      <c r="K26" s="35" t="str">
        <f t="shared" si="1"/>
        <v>Khá</v>
      </c>
    </row>
    <row r="27" spans="1:11" ht="15.75" x14ac:dyDescent="0.25">
      <c r="A27" s="12">
        <v>15</v>
      </c>
      <c r="B27" s="31" t="s">
        <v>1617</v>
      </c>
      <c r="C27" s="32" t="s">
        <v>292</v>
      </c>
      <c r="D27" s="37">
        <v>38097</v>
      </c>
      <c r="E27" s="34">
        <f>VLOOKUP(B27,[1]Sheet1!B$4:L$8446,4,0)</f>
        <v>80</v>
      </c>
      <c r="F27" s="34">
        <f>VLOOKUP(B27,[1]Sheet1!B$4:F$8446,5,0)</f>
        <v>75</v>
      </c>
      <c r="G27" s="34">
        <f>VLOOKUP(B27,[1]Sheet1!B$4:J$8446,6,0)</f>
        <v>75</v>
      </c>
      <c r="H27" s="34">
        <f>VLOOKUP(B27,[1]Sheet1!B$4:H$8446,7,0)</f>
        <v>75</v>
      </c>
      <c r="I27" s="35" t="str">
        <f t="shared" si="0"/>
        <v>Khá</v>
      </c>
      <c r="J27" s="34">
        <f>VLOOKUP(B27,[1]Sheet1!B$4:K$8446,9,0)</f>
        <v>75</v>
      </c>
      <c r="K27" s="35" t="str">
        <f t="shared" si="1"/>
        <v>Khá</v>
      </c>
    </row>
    <row r="28" spans="1:11" ht="15.75" x14ac:dyDescent="0.25">
      <c r="A28" s="12">
        <v>16</v>
      </c>
      <c r="B28" s="31" t="s">
        <v>1618</v>
      </c>
      <c r="C28" s="32" t="s">
        <v>374</v>
      </c>
      <c r="D28" s="37">
        <v>38273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1619</v>
      </c>
      <c r="C29" s="32" t="s">
        <v>341</v>
      </c>
      <c r="D29" s="37">
        <v>38048</v>
      </c>
      <c r="E29" s="34">
        <f>VLOOKUP(B29,[1]Sheet1!B$4:L$8446,4,0)</f>
        <v>80</v>
      </c>
      <c r="F29" s="34">
        <f>VLOOKUP(B29,[1]Sheet1!B$4:F$8446,5,0)</f>
        <v>75</v>
      </c>
      <c r="G29" s="34">
        <f>VLOOKUP(B29,[1]Sheet1!B$4:J$8446,6,0)</f>
        <v>75</v>
      </c>
      <c r="H29" s="34">
        <f>VLOOKUP(B29,[1]Sheet1!B$4:H$8446,7,0)</f>
        <v>75</v>
      </c>
      <c r="I29" s="35" t="str">
        <f t="shared" si="0"/>
        <v>Khá</v>
      </c>
      <c r="J29" s="34">
        <f>VLOOKUP(B29,[1]Sheet1!B$4:K$8446,9,0)</f>
        <v>75</v>
      </c>
      <c r="K29" s="35" t="str">
        <f t="shared" si="1"/>
        <v>Khá</v>
      </c>
    </row>
    <row r="30" spans="1:11" ht="15.75" x14ac:dyDescent="0.25">
      <c r="A30" s="12">
        <v>18</v>
      </c>
      <c r="B30" s="31" t="s">
        <v>1620</v>
      </c>
      <c r="C30" s="32" t="s">
        <v>339</v>
      </c>
      <c r="D30" s="37">
        <v>38146</v>
      </c>
      <c r="E30" s="34">
        <f>VLOOKUP(B30,[1]Sheet1!B$4:L$8446,4,0)</f>
        <v>80</v>
      </c>
      <c r="F30" s="34">
        <f>VLOOKUP(B30,[1]Sheet1!B$4:F$8446,5,0)</f>
        <v>75</v>
      </c>
      <c r="G30" s="34">
        <f>VLOOKUP(B30,[1]Sheet1!B$4:J$8446,6,0)</f>
        <v>75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1621</v>
      </c>
      <c r="C31" s="32" t="s">
        <v>86</v>
      </c>
      <c r="D31" s="37">
        <v>38007</v>
      </c>
      <c r="E31" s="34">
        <f>VLOOKUP(B31,[1]Sheet1!B$4:L$8446,4,0)</f>
        <v>80</v>
      </c>
      <c r="F31" s="34">
        <f>VLOOKUP(B31,[1]Sheet1!B$4:F$8446,5,0)</f>
        <v>75</v>
      </c>
      <c r="G31" s="34">
        <f>VLOOKUP(B31,[1]Sheet1!B$4:J$8446,6,0)</f>
        <v>75</v>
      </c>
      <c r="H31" s="34">
        <f>VLOOKUP(B31,[1]Sheet1!B$4:H$8446,7,0)</f>
        <v>75</v>
      </c>
      <c r="I31" s="35" t="str">
        <f t="shared" si="0"/>
        <v>Khá</v>
      </c>
      <c r="J31" s="34">
        <f>VLOOKUP(B31,[1]Sheet1!B$4:K$8446,9,0)</f>
        <v>75</v>
      </c>
      <c r="K31" s="35" t="str">
        <f t="shared" si="1"/>
        <v>Khá</v>
      </c>
    </row>
    <row r="32" spans="1:11" ht="15.75" x14ac:dyDescent="0.25">
      <c r="A32" s="12">
        <v>20</v>
      </c>
      <c r="B32" s="31" t="s">
        <v>1622</v>
      </c>
      <c r="C32" s="32" t="s">
        <v>361</v>
      </c>
      <c r="D32" s="37">
        <v>38348</v>
      </c>
      <c r="E32" s="34">
        <f>VLOOKUP(B32,[1]Sheet1!B$4:L$8446,4,0)</f>
        <v>65</v>
      </c>
      <c r="F32" s="34">
        <f>VLOOKUP(B32,[1]Sheet1!B$4:F$8446,5,0)</f>
        <v>65</v>
      </c>
      <c r="G32" s="34">
        <f>VLOOKUP(B32,[1]Sheet1!B$4:J$8446,6,0)</f>
        <v>65</v>
      </c>
      <c r="H32" s="34">
        <f>VLOOKUP(B32,[1]Sheet1!B$4:H$8446,7,0)</f>
        <v>65</v>
      </c>
      <c r="I32" s="35" t="str">
        <f t="shared" si="0"/>
        <v>Khá</v>
      </c>
      <c r="J32" s="34">
        <f>VLOOKUP(B32,[1]Sheet1!B$4:K$8446,9,0)</f>
        <v>65</v>
      </c>
      <c r="K32" s="35" t="str">
        <f t="shared" si="1"/>
        <v>Khá</v>
      </c>
    </row>
    <row r="33" spans="1:11" ht="15.75" x14ac:dyDescent="0.25">
      <c r="A33" s="12">
        <v>21</v>
      </c>
      <c r="B33" s="31" t="s">
        <v>1623</v>
      </c>
      <c r="C33" s="32" t="s">
        <v>303</v>
      </c>
      <c r="D33" s="37">
        <v>38310</v>
      </c>
      <c r="E33" s="34">
        <f>VLOOKUP(B33,[1]Sheet1!B$4:L$8446,4,0)</f>
        <v>85</v>
      </c>
      <c r="F33" s="34">
        <f>VLOOKUP(B33,[1]Sheet1!B$4:F$8446,5,0)</f>
        <v>85</v>
      </c>
      <c r="G33" s="34">
        <f>VLOOKUP(B33,[1]Sheet1!B$4:J$8446,6,0)</f>
        <v>85</v>
      </c>
      <c r="H33" s="34">
        <f>VLOOKUP(B33,[1]Sheet1!B$4:H$8446,7,0)</f>
        <v>85</v>
      </c>
      <c r="I33" s="35" t="str">
        <f t="shared" si="0"/>
        <v>Tốt</v>
      </c>
      <c r="J33" s="34">
        <f>VLOOKUP(B33,[1]Sheet1!B$4:K$8446,9,0)</f>
        <v>85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1624</v>
      </c>
      <c r="C34" s="32" t="s">
        <v>349</v>
      </c>
      <c r="D34" s="37">
        <v>38290</v>
      </c>
      <c r="E34" s="34">
        <f>VLOOKUP(B34,[1]Sheet1!B$4:L$8446,4,0)</f>
        <v>65</v>
      </c>
      <c r="F34" s="34">
        <f>VLOOKUP(B34,[1]Sheet1!B$4:F$8446,5,0)</f>
        <v>65</v>
      </c>
      <c r="G34" s="34">
        <f>VLOOKUP(B34,[1]Sheet1!B$4:J$8446,6,0)</f>
        <v>65</v>
      </c>
      <c r="H34" s="34">
        <f>VLOOKUP(B34,[1]Sheet1!B$4:H$8446,7,0)</f>
        <v>65</v>
      </c>
      <c r="I34" s="35" t="str">
        <f t="shared" si="0"/>
        <v>Khá</v>
      </c>
      <c r="J34" s="34">
        <f>VLOOKUP(B34,[1]Sheet1!B$4:K$8446,9,0)</f>
        <v>65</v>
      </c>
      <c r="K34" s="35" t="str">
        <f t="shared" si="1"/>
        <v>Khá</v>
      </c>
    </row>
    <row r="35" spans="1:11" ht="15.75" x14ac:dyDescent="0.25">
      <c r="A35" s="12">
        <v>23</v>
      </c>
      <c r="B35" s="31" t="s">
        <v>1625</v>
      </c>
      <c r="C35" s="32" t="s">
        <v>349</v>
      </c>
      <c r="D35" s="37">
        <v>38298</v>
      </c>
      <c r="E35" s="34">
        <f>VLOOKUP(B35,[1]Sheet1!B$4:L$8446,4,0)</f>
        <v>80</v>
      </c>
      <c r="F35" s="34">
        <f>VLOOKUP(B35,[1]Sheet1!B$4:F$8446,5,0)</f>
        <v>75</v>
      </c>
      <c r="G35" s="34">
        <f>VLOOKUP(B35,[1]Sheet1!B$4:J$8446,6,0)</f>
        <v>75</v>
      </c>
      <c r="H35" s="34">
        <f>VLOOKUP(B35,[1]Sheet1!B$4:H$8446,7,0)</f>
        <v>75</v>
      </c>
      <c r="I35" s="35" t="str">
        <f t="shared" si="0"/>
        <v>Khá</v>
      </c>
      <c r="J35" s="34">
        <f>VLOOKUP(B35,[1]Sheet1!B$4:K$8446,9,0)</f>
        <v>75</v>
      </c>
      <c r="K35" s="35" t="str">
        <f t="shared" si="1"/>
        <v>Khá</v>
      </c>
    </row>
    <row r="36" spans="1:11" ht="15.75" x14ac:dyDescent="0.25">
      <c r="A36" s="12">
        <v>24</v>
      </c>
      <c r="B36" s="31" t="s">
        <v>1626</v>
      </c>
      <c r="C36" s="32" t="s">
        <v>278</v>
      </c>
      <c r="D36" s="37">
        <v>38155</v>
      </c>
      <c r="E36" s="34">
        <f>VLOOKUP(B36,[1]Sheet1!B$4:L$8446,4,0)</f>
        <v>75</v>
      </c>
      <c r="F36" s="34">
        <f>VLOOKUP(B36,[1]Sheet1!B$4:F$8446,5,0)</f>
        <v>75</v>
      </c>
      <c r="G36" s="34">
        <f>VLOOKUP(B36,[1]Sheet1!B$4:J$8446,6,0)</f>
        <v>75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1627</v>
      </c>
      <c r="C37" s="32" t="s">
        <v>92</v>
      </c>
      <c r="D37" s="37">
        <v>38237</v>
      </c>
      <c r="E37" s="34">
        <f>VLOOKUP(B37,[1]Sheet1!B$4:L$8446,4,0)</f>
        <v>80</v>
      </c>
      <c r="F37" s="34">
        <f>VLOOKUP(B37,[1]Sheet1!B$4:F$8446,5,0)</f>
        <v>75</v>
      </c>
      <c r="G37" s="34">
        <f>VLOOKUP(B37,[1]Sheet1!B$4:J$8446,6,0)</f>
        <v>75</v>
      </c>
      <c r="H37" s="34">
        <f>VLOOKUP(B37,[1]Sheet1!B$4:H$8446,7,0)</f>
        <v>75</v>
      </c>
      <c r="I37" s="35" t="str">
        <f t="shared" si="0"/>
        <v>Khá</v>
      </c>
      <c r="J37" s="34">
        <f>VLOOKUP(B37,[1]Sheet1!B$4:K$8446,9,0)</f>
        <v>75</v>
      </c>
      <c r="K37" s="35" t="str">
        <f t="shared" si="1"/>
        <v>Khá</v>
      </c>
    </row>
    <row r="38" spans="1:11" ht="15.75" x14ac:dyDescent="0.25">
      <c r="A38" s="12">
        <v>26</v>
      </c>
      <c r="B38" s="31" t="s">
        <v>1628</v>
      </c>
      <c r="C38" s="32" t="s">
        <v>360</v>
      </c>
      <c r="D38" s="37">
        <v>38172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1629</v>
      </c>
      <c r="C39" s="32" t="s">
        <v>311</v>
      </c>
      <c r="D39" s="37">
        <v>38205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1630</v>
      </c>
      <c r="C40" s="32" t="s">
        <v>359</v>
      </c>
      <c r="D40" s="37">
        <v>37703</v>
      </c>
      <c r="E40" s="34">
        <f>VLOOKUP(B40,[1]Sheet1!B$4:L$8446,4,0)</f>
        <v>90</v>
      </c>
      <c r="F40" s="34">
        <f>VLOOKUP(B40,[1]Sheet1!B$4:F$8446,5,0)</f>
        <v>85</v>
      </c>
      <c r="G40" s="34">
        <f>VLOOKUP(B40,[1]Sheet1!B$4:J$8446,6,0)</f>
        <v>85</v>
      </c>
      <c r="H40" s="34">
        <f>VLOOKUP(B40,[1]Sheet1!B$4:H$8446,7,0)</f>
        <v>85</v>
      </c>
      <c r="I40" s="35" t="str">
        <f t="shared" si="0"/>
        <v>Tốt</v>
      </c>
      <c r="J40" s="34">
        <f>VLOOKUP(B40,[1]Sheet1!B$4:K$8446,9,0)</f>
        <v>85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1631</v>
      </c>
      <c r="C41" s="32" t="s">
        <v>354</v>
      </c>
      <c r="D41" s="37">
        <v>37996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1632</v>
      </c>
      <c r="C42" s="32" t="s">
        <v>338</v>
      </c>
      <c r="D42" s="37">
        <v>38007</v>
      </c>
      <c r="E42" s="34">
        <f>VLOOKUP(B42,[1]Sheet1!B$4:L$8446,4,0)</f>
        <v>80</v>
      </c>
      <c r="F42" s="34">
        <f>VLOOKUP(B42,[1]Sheet1!B$4:F$8446,5,0)</f>
        <v>70</v>
      </c>
      <c r="G42" s="34">
        <f>VLOOKUP(B42,[1]Sheet1!B$4:J$8446,6,0)</f>
        <v>70</v>
      </c>
      <c r="H42" s="34">
        <f>VLOOKUP(B42,[1]Sheet1!B$4:H$8446,7,0)</f>
        <v>70</v>
      </c>
      <c r="I42" s="35" t="str">
        <f t="shared" si="0"/>
        <v>Khá</v>
      </c>
      <c r="J42" s="34">
        <f>VLOOKUP(B42,[1]Sheet1!B$4:K$8446,9,0)</f>
        <v>70</v>
      </c>
      <c r="K42" s="35" t="str">
        <f t="shared" si="1"/>
        <v>Khá</v>
      </c>
    </row>
    <row r="43" spans="1:11" ht="15.75" x14ac:dyDescent="0.25">
      <c r="A43" s="12">
        <v>31</v>
      </c>
      <c r="B43" s="31" t="s">
        <v>1633</v>
      </c>
      <c r="C43" s="32" t="s">
        <v>296</v>
      </c>
      <c r="D43" s="37">
        <v>38010</v>
      </c>
      <c r="E43" s="34">
        <f>VLOOKUP(B43,[1]Sheet1!B$4:L$8446,4,0)</f>
        <v>70</v>
      </c>
      <c r="F43" s="34">
        <f>VLOOKUP(B43,[1]Sheet1!B$4:F$8446,5,0)</f>
        <v>72</v>
      </c>
      <c r="G43" s="34">
        <f>VLOOKUP(B43,[1]Sheet1!B$4:J$8446,6,0)</f>
        <v>72</v>
      </c>
      <c r="H43" s="34">
        <f>VLOOKUP(B43,[1]Sheet1!B$4:H$8446,7,0)</f>
        <v>72</v>
      </c>
      <c r="I43" s="35" t="str">
        <f t="shared" si="0"/>
        <v>Khá</v>
      </c>
      <c r="J43" s="34">
        <f>VLOOKUP(B43,[1]Sheet1!B$4:K$8446,9,0)</f>
        <v>72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1634</v>
      </c>
      <c r="C44" s="32" t="s">
        <v>293</v>
      </c>
      <c r="D44" s="37">
        <v>38259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85</v>
      </c>
      <c r="H44" s="34">
        <f>VLOOKUP(B44,[1]Sheet1!B$4:H$8446,7,0)</f>
        <v>85</v>
      </c>
      <c r="I44" s="35" t="str">
        <f t="shared" si="0"/>
        <v>Tốt</v>
      </c>
      <c r="J44" s="34">
        <f>VLOOKUP(B44,[1]Sheet1!B$4:K$8446,9,0)</f>
        <v>85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1635</v>
      </c>
      <c r="C45" s="32" t="s">
        <v>307</v>
      </c>
      <c r="D45" s="37">
        <v>38017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1636</v>
      </c>
      <c r="C46" s="32" t="s">
        <v>352</v>
      </c>
      <c r="D46" s="37">
        <v>37988</v>
      </c>
      <c r="E46" s="34">
        <f>VLOOKUP(B46,[1]Sheet1!B$4:L$8446,4,0)</f>
        <v>63</v>
      </c>
      <c r="F46" s="34">
        <f>VLOOKUP(B46,[1]Sheet1!B$4:F$8446,5,0)</f>
        <v>60</v>
      </c>
      <c r="G46" s="34">
        <f>VLOOKUP(B46,[1]Sheet1!B$4:J$8446,6,0)</f>
        <v>60</v>
      </c>
      <c r="H46" s="34">
        <f>VLOOKUP(B46,[1]Sheet1!B$4:H$8446,7,0)</f>
        <v>65</v>
      </c>
      <c r="I46" s="35" t="str">
        <f t="shared" si="0"/>
        <v>Khá</v>
      </c>
      <c r="J46" s="34">
        <f>VLOOKUP(B46,[1]Sheet1!B$4:K$8446,9,0)</f>
        <v>65</v>
      </c>
      <c r="K46" s="35" t="str">
        <f t="shared" si="1"/>
        <v>Khá</v>
      </c>
    </row>
    <row r="47" spans="1:11" ht="15.75" x14ac:dyDescent="0.25">
      <c r="A47" s="12">
        <v>35</v>
      </c>
      <c r="B47" s="31" t="s">
        <v>1637</v>
      </c>
      <c r="C47" s="32" t="s">
        <v>357</v>
      </c>
      <c r="D47" s="37">
        <v>37988</v>
      </c>
      <c r="E47" s="34">
        <f>VLOOKUP(B47,[1]Sheet1!B$4:L$8446,4,0)</f>
        <v>80</v>
      </c>
      <c r="F47" s="34">
        <f>VLOOKUP(B47,[1]Sheet1!B$4:F$8446,5,0)</f>
        <v>77</v>
      </c>
      <c r="G47" s="34">
        <f>VLOOKUP(B47,[1]Sheet1!B$4:J$8446,6,0)</f>
        <v>77</v>
      </c>
      <c r="H47" s="34">
        <f>VLOOKUP(B47,[1]Sheet1!B$4:H$8446,7,0)</f>
        <v>77</v>
      </c>
      <c r="I47" s="35" t="str">
        <f t="shared" si="0"/>
        <v>Khá</v>
      </c>
      <c r="J47" s="34">
        <f>VLOOKUP(B47,[1]Sheet1!B$4:K$8446,9,0)</f>
        <v>77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1638</v>
      </c>
      <c r="C48" s="32" t="s">
        <v>351</v>
      </c>
      <c r="D48" s="37">
        <v>38018</v>
      </c>
      <c r="E48" s="34">
        <f>VLOOKUP(B48,[1]Sheet1!B$4:L$8446,4,0)</f>
        <v>100</v>
      </c>
      <c r="F48" s="34">
        <f>VLOOKUP(B48,[1]Sheet1!B$4:F$8446,5,0)</f>
        <v>100</v>
      </c>
      <c r="G48" s="34">
        <f>VLOOKUP(B48,[1]Sheet1!B$4:J$8446,6,0)</f>
        <v>100</v>
      </c>
      <c r="H48" s="34">
        <f>VLOOKUP(B48,[1]Sheet1!B$4:H$8446,7,0)</f>
        <v>100</v>
      </c>
      <c r="I48" s="35" t="str">
        <f t="shared" si="0"/>
        <v>Xuất sắc</v>
      </c>
      <c r="J48" s="34">
        <f>VLOOKUP(B48,[1]Sheet1!B$4:K$8446,9,0)</f>
        <v>100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1639</v>
      </c>
      <c r="C49" s="32" t="s">
        <v>355</v>
      </c>
      <c r="D49" s="37">
        <v>38187</v>
      </c>
      <c r="E49" s="34">
        <f>VLOOKUP(B49,[1]Sheet1!B$4:L$8446,4,0)</f>
        <v>90</v>
      </c>
      <c r="F49" s="34">
        <f>VLOOKUP(B49,[1]Sheet1!B$4:F$8446,5,0)</f>
        <v>85</v>
      </c>
      <c r="G49" s="34">
        <f>VLOOKUP(B49,[1]Sheet1!B$4:J$8446,6,0)</f>
        <v>85</v>
      </c>
      <c r="H49" s="34">
        <f>VLOOKUP(B49,[1]Sheet1!B$4:H$8446,7,0)</f>
        <v>85</v>
      </c>
      <c r="I49" s="35" t="str">
        <f t="shared" si="0"/>
        <v>Tốt</v>
      </c>
      <c r="J49" s="34">
        <f>VLOOKUP(B49,[1]Sheet1!B$4:K$8446,9,0)</f>
        <v>85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1640</v>
      </c>
      <c r="C50" s="32" t="s">
        <v>165</v>
      </c>
      <c r="D50" s="37">
        <v>38298</v>
      </c>
      <c r="E50" s="34">
        <f>VLOOKUP(B50,[1]Sheet1!B$4:L$8446,4,0)</f>
        <v>77</v>
      </c>
      <c r="F50" s="34">
        <f>VLOOKUP(B50,[1]Sheet1!B$4:F$8446,5,0)</f>
        <v>77</v>
      </c>
      <c r="G50" s="34">
        <f>VLOOKUP(B50,[1]Sheet1!B$4:J$8446,6,0)</f>
        <v>77</v>
      </c>
      <c r="H50" s="34">
        <f>VLOOKUP(B50,[1]Sheet1!B$4:H$8446,7,0)</f>
        <v>77</v>
      </c>
      <c r="I50" s="35" t="str">
        <f t="shared" si="0"/>
        <v>Khá</v>
      </c>
      <c r="J50" s="34">
        <f>VLOOKUP(B50,[1]Sheet1!B$4:K$8446,9,0)</f>
        <v>77</v>
      </c>
      <c r="K50" s="35" t="str">
        <f t="shared" si="1"/>
        <v>Khá</v>
      </c>
    </row>
    <row r="51" spans="1:11" ht="15.75" x14ac:dyDescent="0.25">
      <c r="A51" s="12">
        <v>39</v>
      </c>
      <c r="B51" s="31" t="s">
        <v>1641</v>
      </c>
      <c r="C51" s="32" t="s">
        <v>327</v>
      </c>
      <c r="D51" s="37">
        <v>38204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1642</v>
      </c>
      <c r="C52" s="32" t="s">
        <v>317</v>
      </c>
      <c r="D52" s="37">
        <v>38273</v>
      </c>
      <c r="E52" s="34">
        <f>VLOOKUP(B52,[1]Sheet1!B$4:L$8446,4,0)</f>
        <v>94</v>
      </c>
      <c r="F52" s="34">
        <f>VLOOKUP(B52,[1]Sheet1!B$4:F$8446,5,0)</f>
        <v>94</v>
      </c>
      <c r="G52" s="34">
        <f>VLOOKUP(B52,[1]Sheet1!B$4:J$8446,6,0)</f>
        <v>94</v>
      </c>
      <c r="H52" s="34">
        <f>VLOOKUP(B52,[1]Sheet1!B$4:H$8446,7,0)</f>
        <v>94</v>
      </c>
      <c r="I52" s="35" t="str">
        <f t="shared" si="0"/>
        <v>Xuất sắc</v>
      </c>
      <c r="J52" s="34">
        <f>VLOOKUP(B52,[1]Sheet1!B$4:K$8446,9,0)</f>
        <v>94</v>
      </c>
      <c r="K52" s="35" t="str">
        <f t="shared" si="1"/>
        <v>Xuất sắc</v>
      </c>
    </row>
    <row r="53" spans="1:11" ht="15.75" x14ac:dyDescent="0.25">
      <c r="A53" s="12">
        <v>41</v>
      </c>
      <c r="B53" s="31" t="s">
        <v>1643</v>
      </c>
      <c r="C53" s="32" t="s">
        <v>367</v>
      </c>
      <c r="D53" s="37">
        <v>38222</v>
      </c>
      <c r="E53" s="34">
        <f>VLOOKUP(B53,[1]Sheet1!B$4:L$8446,4,0)</f>
        <v>70</v>
      </c>
      <c r="F53" s="34">
        <f>VLOOKUP(B53,[1]Sheet1!B$4:F$8446,5,0)</f>
        <v>65</v>
      </c>
      <c r="G53" s="34">
        <f>VLOOKUP(B53,[1]Sheet1!B$4:J$8446,6,0)</f>
        <v>65</v>
      </c>
      <c r="H53" s="34">
        <f>VLOOKUP(B53,[1]Sheet1!B$4:H$8446,7,0)</f>
        <v>65</v>
      </c>
      <c r="I53" s="35" t="str">
        <f t="shared" si="0"/>
        <v>Khá</v>
      </c>
      <c r="J53" s="34">
        <f>VLOOKUP(B53,[1]Sheet1!B$4:K$8446,9,0)</f>
        <v>65</v>
      </c>
      <c r="K53" s="35" t="str">
        <f t="shared" si="1"/>
        <v>Khá</v>
      </c>
    </row>
    <row r="54" spans="1:11" ht="15.75" x14ac:dyDescent="0.25">
      <c r="A54" s="12">
        <v>42</v>
      </c>
      <c r="B54" s="31" t="s">
        <v>1644</v>
      </c>
      <c r="C54" s="32" t="s">
        <v>325</v>
      </c>
      <c r="D54" s="37">
        <v>37823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5.75" x14ac:dyDescent="0.25">
      <c r="A55" s="12">
        <v>43</v>
      </c>
      <c r="B55" s="31" t="s">
        <v>1645</v>
      </c>
      <c r="C55" s="32" t="s">
        <v>304</v>
      </c>
      <c r="D55" s="37">
        <v>38201</v>
      </c>
      <c r="E55" s="34">
        <f>VLOOKUP(B55,[1]Sheet1!B$4:L$8446,4,0)</f>
        <v>67</v>
      </c>
      <c r="F55" s="34">
        <f>VLOOKUP(B55,[1]Sheet1!B$4:F$8446,5,0)</f>
        <v>67</v>
      </c>
      <c r="G55" s="34">
        <f>VLOOKUP(B55,[1]Sheet1!B$4:J$8446,6,0)</f>
        <v>67</v>
      </c>
      <c r="H55" s="34">
        <f>VLOOKUP(B55,[1]Sheet1!B$4:H$8446,7,0)</f>
        <v>67</v>
      </c>
      <c r="I55" s="35" t="str">
        <f t="shared" si="0"/>
        <v>Khá</v>
      </c>
      <c r="J55" s="34">
        <f>VLOOKUP(B55,[1]Sheet1!B$4:K$8446,9,0)</f>
        <v>67</v>
      </c>
      <c r="K55" s="35" t="str">
        <f t="shared" si="1"/>
        <v>Khá</v>
      </c>
    </row>
    <row r="56" spans="1:11" ht="15.75" x14ac:dyDescent="0.25">
      <c r="A56" s="12">
        <v>44</v>
      </c>
      <c r="B56" s="31" t="s">
        <v>1646</v>
      </c>
      <c r="C56" s="32" t="s">
        <v>326</v>
      </c>
      <c r="D56" s="37">
        <v>38029</v>
      </c>
      <c r="E56" s="34">
        <f>VLOOKUP(B56,[1]Sheet1!B$4:L$8446,4,0)</f>
        <v>70</v>
      </c>
      <c r="F56" s="34">
        <f>VLOOKUP(B56,[1]Sheet1!B$4:F$8446,5,0)</f>
        <v>65</v>
      </c>
      <c r="G56" s="34">
        <f>VLOOKUP(B56,[1]Sheet1!B$4:J$8446,6,0)</f>
        <v>65</v>
      </c>
      <c r="H56" s="34">
        <f>VLOOKUP(B56,[1]Sheet1!B$4:H$8446,7,0)</f>
        <v>65</v>
      </c>
      <c r="I56" s="35" t="str">
        <f t="shared" si="0"/>
        <v>Khá</v>
      </c>
      <c r="J56" s="34">
        <f>VLOOKUP(B56,[1]Sheet1!B$4:K$8446,9,0)</f>
        <v>65</v>
      </c>
      <c r="K56" s="35" t="str">
        <f t="shared" si="1"/>
        <v>Khá</v>
      </c>
    </row>
    <row r="57" spans="1:11" ht="15.75" x14ac:dyDescent="0.25">
      <c r="A57" s="12">
        <v>45</v>
      </c>
      <c r="B57" s="31" t="s">
        <v>1647</v>
      </c>
      <c r="C57" s="32" t="s">
        <v>356</v>
      </c>
      <c r="D57" s="37">
        <v>38317</v>
      </c>
      <c r="E57" s="34">
        <f>VLOOKUP(B57,[1]Sheet1!B$4:L$8446,4,0)</f>
        <v>90</v>
      </c>
      <c r="F57" s="34">
        <f>VLOOKUP(B57,[1]Sheet1!B$4:F$8446,5,0)</f>
        <v>90</v>
      </c>
      <c r="G57" s="34">
        <f>VLOOKUP(B57,[1]Sheet1!B$4:J$8446,6,0)</f>
        <v>80</v>
      </c>
      <c r="H57" s="34">
        <f>VLOOKUP(B57,[1]Sheet1!B$4:H$8446,7,0)</f>
        <v>80</v>
      </c>
      <c r="I57" s="35" t="str">
        <f t="shared" si="0"/>
        <v>Tốt</v>
      </c>
      <c r="J57" s="34">
        <f>VLOOKUP(B57,[1]Sheet1!B$4:K$8446,9,0)</f>
        <v>80</v>
      </c>
      <c r="K57" s="35" t="str">
        <f t="shared" si="1"/>
        <v>Tốt</v>
      </c>
    </row>
    <row r="58" spans="1:11" ht="15.75" x14ac:dyDescent="0.25">
      <c r="A58" s="12">
        <v>46</v>
      </c>
      <c r="B58" s="31" t="s">
        <v>1648</v>
      </c>
      <c r="C58" s="32" t="s">
        <v>300</v>
      </c>
      <c r="D58" s="37">
        <v>38273</v>
      </c>
      <c r="E58" s="34">
        <f>VLOOKUP(B58,[1]Sheet1!B$4:L$8446,4,0)</f>
        <v>80</v>
      </c>
      <c r="F58" s="34">
        <f>VLOOKUP(B58,[1]Sheet1!B$4:F$8446,5,0)</f>
        <v>73</v>
      </c>
      <c r="G58" s="34">
        <f>VLOOKUP(B58,[1]Sheet1!B$4:J$8446,6,0)</f>
        <v>73</v>
      </c>
      <c r="H58" s="34">
        <f>VLOOKUP(B58,[1]Sheet1!B$4:H$8446,7,0)</f>
        <v>73</v>
      </c>
      <c r="I58" s="35" t="str">
        <f t="shared" si="0"/>
        <v>Khá</v>
      </c>
      <c r="J58" s="34">
        <f>VLOOKUP(B58,[1]Sheet1!B$4:K$8446,9,0)</f>
        <v>73</v>
      </c>
      <c r="K58" s="35" t="str">
        <f t="shared" si="1"/>
        <v>Khá</v>
      </c>
    </row>
    <row r="59" spans="1:11" ht="15.75" x14ac:dyDescent="0.25">
      <c r="A59" s="12">
        <v>47</v>
      </c>
      <c r="B59" s="31" t="s">
        <v>1649</v>
      </c>
      <c r="C59" s="32" t="s">
        <v>309</v>
      </c>
      <c r="D59" s="37">
        <v>38247</v>
      </c>
      <c r="E59" s="34">
        <f>VLOOKUP(B59,[1]Sheet1!B$4:L$8446,4,0)</f>
        <v>80</v>
      </c>
      <c r="F59" s="34">
        <f>VLOOKUP(B59,[1]Sheet1!B$4:F$8446,5,0)</f>
        <v>80</v>
      </c>
      <c r="G59" s="34">
        <f>VLOOKUP(B59,[1]Sheet1!B$4:J$8446,6,0)</f>
        <v>80</v>
      </c>
      <c r="H59" s="34">
        <f>VLOOKUP(B59,[1]Sheet1!B$4:H$8446,7,0)</f>
        <v>80</v>
      </c>
      <c r="I59" s="35" t="str">
        <f t="shared" si="0"/>
        <v>Tốt</v>
      </c>
      <c r="J59" s="34">
        <f>VLOOKUP(B59,[1]Sheet1!B$4:K$8446,9,0)</f>
        <v>80</v>
      </c>
      <c r="K59" s="35" t="str">
        <f t="shared" si="1"/>
        <v>Tốt</v>
      </c>
    </row>
    <row r="60" spans="1:11" ht="15.75" x14ac:dyDescent="0.25">
      <c r="A60" s="12">
        <v>48</v>
      </c>
      <c r="B60" s="31" t="s">
        <v>1650</v>
      </c>
      <c r="C60" s="32" t="s">
        <v>364</v>
      </c>
      <c r="D60" s="37">
        <v>38321</v>
      </c>
      <c r="E60" s="34">
        <f>VLOOKUP(B60,[1]Sheet1!B$4:L$8446,4,0)</f>
        <v>70</v>
      </c>
      <c r="F60" s="34">
        <f>VLOOKUP(B60,[1]Sheet1!B$4:F$8446,5,0)</f>
        <v>70</v>
      </c>
      <c r="G60" s="34">
        <f>VLOOKUP(B60,[1]Sheet1!B$4:J$8446,6,0)</f>
        <v>70</v>
      </c>
      <c r="H60" s="34">
        <f>VLOOKUP(B60,[1]Sheet1!B$4:H$8446,7,0)</f>
        <v>70</v>
      </c>
      <c r="I60" s="35" t="str">
        <f t="shared" si="0"/>
        <v>Khá</v>
      </c>
      <c r="J60" s="34">
        <f>VLOOKUP(B60,[1]Sheet1!B$4:K$8446,9,0)</f>
        <v>70</v>
      </c>
      <c r="K60" s="35" t="str">
        <f t="shared" si="1"/>
        <v>Khá</v>
      </c>
    </row>
    <row r="61" spans="1:11" ht="15.75" x14ac:dyDescent="0.25">
      <c r="A61" s="12">
        <v>49</v>
      </c>
      <c r="B61" s="31" t="s">
        <v>1651</v>
      </c>
      <c r="C61" s="32" t="s">
        <v>302</v>
      </c>
      <c r="D61" s="37">
        <v>38327</v>
      </c>
      <c r="E61" s="34">
        <f>VLOOKUP(B61,[1]Sheet1!B$4:L$8446,4,0)</f>
        <v>70</v>
      </c>
      <c r="F61" s="34">
        <f>VLOOKUP(B61,[1]Sheet1!B$4:F$8446,5,0)</f>
        <v>75</v>
      </c>
      <c r="G61" s="34">
        <f>VLOOKUP(B61,[1]Sheet1!B$4:J$8446,6,0)</f>
        <v>75</v>
      </c>
      <c r="H61" s="34">
        <f>VLOOKUP(B61,[1]Sheet1!B$4:H$8446,7,0)</f>
        <v>75</v>
      </c>
      <c r="I61" s="35" t="str">
        <f t="shared" si="0"/>
        <v>Khá</v>
      </c>
      <c r="J61" s="34">
        <f>VLOOKUP(B61,[1]Sheet1!B$4:K$8446,9,0)</f>
        <v>75</v>
      </c>
      <c r="K61" s="35" t="str">
        <f t="shared" si="1"/>
        <v>Khá</v>
      </c>
    </row>
    <row r="62" spans="1:11" ht="15.75" x14ac:dyDescent="0.25">
      <c r="A62" s="12">
        <v>50</v>
      </c>
      <c r="B62" s="31" t="s">
        <v>1652</v>
      </c>
      <c r="C62" s="32" t="s">
        <v>291</v>
      </c>
      <c r="D62" s="37">
        <v>38281</v>
      </c>
      <c r="E62" s="34">
        <f>VLOOKUP(B62,[1]Sheet1!B$4:L$8446,4,0)</f>
        <v>75</v>
      </c>
      <c r="F62" s="34">
        <f>VLOOKUP(B62,[1]Sheet1!B$4:F$8446,5,0)</f>
        <v>70</v>
      </c>
      <c r="G62" s="34">
        <f>VLOOKUP(B62,[1]Sheet1!B$4:J$8446,6,0)</f>
        <v>70</v>
      </c>
      <c r="H62" s="34">
        <f>VLOOKUP(B62,[1]Sheet1!B$4:H$8446,7,0)</f>
        <v>75</v>
      </c>
      <c r="I62" s="35" t="str">
        <f t="shared" si="0"/>
        <v>Khá</v>
      </c>
      <c r="J62" s="34">
        <f>VLOOKUP(B62,[1]Sheet1!B$4:K$8446,9,0)</f>
        <v>75</v>
      </c>
      <c r="K62" s="35" t="str">
        <f t="shared" si="1"/>
        <v>Khá</v>
      </c>
    </row>
    <row r="63" spans="1:11" ht="15.75" x14ac:dyDescent="0.25">
      <c r="A63" s="12">
        <v>51</v>
      </c>
      <c r="B63" s="31" t="s">
        <v>1653</v>
      </c>
      <c r="C63" s="32" t="s">
        <v>362</v>
      </c>
      <c r="D63" s="37">
        <v>38297</v>
      </c>
      <c r="E63" s="34">
        <f>VLOOKUP(B63,[1]Sheet1!B$4:L$8446,4,0)</f>
        <v>80</v>
      </c>
      <c r="F63" s="34">
        <f>VLOOKUP(B63,[1]Sheet1!B$4:F$8446,5,0)</f>
        <v>77</v>
      </c>
      <c r="G63" s="34">
        <f>VLOOKUP(B63,[1]Sheet1!B$4:J$8446,6,0)</f>
        <v>77</v>
      </c>
      <c r="H63" s="34">
        <f>VLOOKUP(B63,[1]Sheet1!B$4:H$8446,7,0)</f>
        <v>77</v>
      </c>
      <c r="I63" s="35" t="str">
        <f t="shared" si="0"/>
        <v>Khá</v>
      </c>
      <c r="J63" s="34">
        <f>VLOOKUP(B63,[1]Sheet1!B$4:K$8446,9,0)</f>
        <v>77</v>
      </c>
      <c r="K63" s="35" t="str">
        <f t="shared" si="1"/>
        <v>Khá</v>
      </c>
    </row>
    <row r="64" spans="1:11" ht="15.75" x14ac:dyDescent="0.25">
      <c r="A64" s="12">
        <v>52</v>
      </c>
      <c r="B64" s="31" t="s">
        <v>1654</v>
      </c>
      <c r="C64" s="32" t="s">
        <v>289</v>
      </c>
      <c r="D64" s="37">
        <v>38324</v>
      </c>
      <c r="E64" s="34">
        <f>VLOOKUP(B64,[1]Sheet1!B$4:L$8446,4,0)</f>
        <v>80</v>
      </c>
      <c r="F64" s="34">
        <f>VLOOKUP(B64,[1]Sheet1!B$4:F$8446,5,0)</f>
        <v>77</v>
      </c>
      <c r="G64" s="34">
        <f>VLOOKUP(B64,[1]Sheet1!B$4:J$8446,6,0)</f>
        <v>77</v>
      </c>
      <c r="H64" s="34">
        <f>VLOOKUP(B64,[1]Sheet1!B$4:H$8446,7,0)</f>
        <v>77</v>
      </c>
      <c r="I64" s="35" t="str">
        <f t="shared" si="0"/>
        <v>Khá</v>
      </c>
      <c r="J64" s="34">
        <f>VLOOKUP(B64,[1]Sheet1!B$4:K$8446,9,0)</f>
        <v>77</v>
      </c>
      <c r="K64" s="35" t="str">
        <f t="shared" si="1"/>
        <v>Khá</v>
      </c>
    </row>
    <row r="65" spans="1:11" ht="15.75" x14ac:dyDescent="0.25">
      <c r="A65" s="12">
        <v>53</v>
      </c>
      <c r="B65" s="31" t="s">
        <v>1655</v>
      </c>
      <c r="C65" s="32" t="s">
        <v>366</v>
      </c>
      <c r="D65" s="37">
        <v>38341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12">
        <v>54</v>
      </c>
      <c r="B66" s="31" t="s">
        <v>1656</v>
      </c>
      <c r="C66" s="32" t="s">
        <v>322</v>
      </c>
      <c r="D66" s="37">
        <v>38229</v>
      </c>
      <c r="E66" s="34">
        <f>VLOOKUP(B66,[1]Sheet1!B$4:L$8446,4,0)</f>
        <v>90</v>
      </c>
      <c r="F66" s="34">
        <f>VLOOKUP(B66,[1]Sheet1!B$4:F$8446,5,0)</f>
        <v>90</v>
      </c>
      <c r="G66" s="34">
        <f>VLOOKUP(B66,[1]Sheet1!B$4:J$8446,6,0)</f>
        <v>90</v>
      </c>
      <c r="H66" s="34">
        <f>VLOOKUP(B66,[1]Sheet1!B$4:H$8446,7,0)</f>
        <v>90</v>
      </c>
      <c r="I66" s="35" t="str">
        <f t="shared" si="0"/>
        <v>Xuất sắc</v>
      </c>
      <c r="J66" s="34">
        <f>VLOOKUP(B66,[1]Sheet1!B$4:K$8446,9,0)</f>
        <v>90</v>
      </c>
      <c r="K66" s="35" t="str">
        <f t="shared" si="1"/>
        <v>Xuất sắc</v>
      </c>
    </row>
    <row r="67" spans="1:11" ht="15.75" x14ac:dyDescent="0.25">
      <c r="A67" s="12">
        <v>55</v>
      </c>
      <c r="B67" s="31" t="s">
        <v>1657</v>
      </c>
      <c r="C67" s="32" t="s">
        <v>358</v>
      </c>
      <c r="D67" s="37">
        <v>38212</v>
      </c>
      <c r="E67" s="34">
        <f>VLOOKUP(B67,[1]Sheet1!B$4:L$8446,4,0)</f>
        <v>80</v>
      </c>
      <c r="F67" s="34">
        <f>VLOOKUP(B67,[1]Sheet1!B$4:F$8446,5,0)</f>
        <v>80</v>
      </c>
      <c r="G67" s="34">
        <f>VLOOKUP(B67,[1]Sheet1!B$4:J$8446,6,0)</f>
        <v>80</v>
      </c>
      <c r="H67" s="34">
        <f>VLOOKUP(B67,[1]Sheet1!B$4:H$8446,7,0)</f>
        <v>80</v>
      </c>
      <c r="I67" s="35" t="str">
        <f t="shared" si="0"/>
        <v>Tốt</v>
      </c>
      <c r="J67" s="34">
        <f>VLOOKUP(B67,[1]Sheet1!B$4:K$8446,9,0)</f>
        <v>80</v>
      </c>
      <c r="K67" s="35" t="str">
        <f t="shared" si="1"/>
        <v>Tốt</v>
      </c>
    </row>
    <row r="68" spans="1:11" ht="15.75" x14ac:dyDescent="0.25">
      <c r="A68" s="12">
        <v>56</v>
      </c>
      <c r="B68" s="31" t="s">
        <v>1658</v>
      </c>
      <c r="C68" s="32" t="s">
        <v>342</v>
      </c>
      <c r="D68" s="37">
        <v>38227</v>
      </c>
      <c r="E68" s="34">
        <f>VLOOKUP(B68,[1]Sheet1!B$4:L$8446,4,0)</f>
        <v>70</v>
      </c>
      <c r="F68" s="34">
        <f>VLOOKUP(B68,[1]Sheet1!B$4:F$8446,5,0)</f>
        <v>65</v>
      </c>
      <c r="G68" s="34">
        <f>VLOOKUP(B68,[1]Sheet1!B$4:J$8446,6,0)</f>
        <v>65</v>
      </c>
      <c r="H68" s="34">
        <f>VLOOKUP(B68,[1]Sheet1!B$4:H$8446,7,0)</f>
        <v>65</v>
      </c>
      <c r="I68" s="35" t="str">
        <f t="shared" si="0"/>
        <v>Khá</v>
      </c>
      <c r="J68" s="34">
        <f>VLOOKUP(B68,[1]Sheet1!B$4:K$8446,9,0)</f>
        <v>65</v>
      </c>
      <c r="K68" s="35" t="str">
        <f t="shared" si="1"/>
        <v>Khá</v>
      </c>
    </row>
    <row r="69" spans="1:11" ht="15.75" x14ac:dyDescent="0.25">
      <c r="A69" s="12">
        <v>57</v>
      </c>
      <c r="B69" s="31" t="s">
        <v>1659</v>
      </c>
      <c r="C69" s="32" t="s">
        <v>330</v>
      </c>
      <c r="D69" s="37">
        <v>38212</v>
      </c>
      <c r="E69" s="34">
        <f>VLOOKUP(B69,[1]Sheet1!B$4:L$8446,4,0)</f>
        <v>80</v>
      </c>
      <c r="F69" s="34">
        <f>VLOOKUP(B69,[1]Sheet1!B$4:F$8446,5,0)</f>
        <v>75</v>
      </c>
      <c r="G69" s="34">
        <f>VLOOKUP(B69,[1]Sheet1!B$4:J$8446,6,0)</f>
        <v>75</v>
      </c>
      <c r="H69" s="34">
        <f>VLOOKUP(B69,[1]Sheet1!B$4:H$8446,7,0)</f>
        <v>80</v>
      </c>
      <c r="I69" s="35" t="str">
        <f t="shared" si="0"/>
        <v>Tốt</v>
      </c>
      <c r="J69" s="34">
        <f>VLOOKUP(B69,[1]Sheet1!B$4:K$8446,9,0)</f>
        <v>80</v>
      </c>
      <c r="K69" s="35" t="str">
        <f t="shared" si="1"/>
        <v>Tốt</v>
      </c>
    </row>
    <row r="70" spans="1:11" ht="15.75" x14ac:dyDescent="0.25">
      <c r="A70" s="12">
        <v>58</v>
      </c>
      <c r="B70" s="31" t="s">
        <v>1660</v>
      </c>
      <c r="C70" s="32" t="s">
        <v>343</v>
      </c>
      <c r="D70" s="37">
        <v>38122</v>
      </c>
      <c r="E70" s="34">
        <f>VLOOKUP(B70,[1]Sheet1!B$4:L$8446,4,0)</f>
        <v>90</v>
      </c>
      <c r="F70" s="34">
        <f>VLOOKUP(B70,[1]Sheet1!B$4:F$8446,5,0)</f>
        <v>90</v>
      </c>
      <c r="G70" s="34">
        <f>VLOOKUP(B70,[1]Sheet1!B$4:J$8446,6,0)</f>
        <v>90</v>
      </c>
      <c r="H70" s="34">
        <f>VLOOKUP(B70,[1]Sheet1!B$4:H$8446,7,0)</f>
        <v>90</v>
      </c>
      <c r="I70" s="35" t="str">
        <f t="shared" si="0"/>
        <v>Xuất sắc</v>
      </c>
      <c r="J70" s="34">
        <f>VLOOKUP(B70,[1]Sheet1!B$4:K$8446,9,0)</f>
        <v>90</v>
      </c>
      <c r="K70" s="35" t="str">
        <f t="shared" si="1"/>
        <v>Xuất sắc</v>
      </c>
    </row>
    <row r="71" spans="1:11" ht="15.75" x14ac:dyDescent="0.25">
      <c r="A71" s="12">
        <v>59</v>
      </c>
      <c r="B71" s="31" t="s">
        <v>1661</v>
      </c>
      <c r="C71" s="32" t="s">
        <v>346</v>
      </c>
      <c r="D71" s="37">
        <v>38312</v>
      </c>
      <c r="E71" s="34">
        <f>VLOOKUP(B71,[1]Sheet1!B$4:L$8446,4,0)</f>
        <v>80</v>
      </c>
      <c r="F71" s="34">
        <f>VLOOKUP(B71,[1]Sheet1!B$4:F$8446,5,0)</f>
        <v>75</v>
      </c>
      <c r="G71" s="34">
        <f>VLOOKUP(B71,[1]Sheet1!B$4:J$8446,6,0)</f>
        <v>75</v>
      </c>
      <c r="H71" s="34">
        <f>VLOOKUP(B71,[1]Sheet1!B$4:H$8446,7,0)</f>
        <v>75</v>
      </c>
      <c r="I71" s="35" t="str">
        <f t="shared" si="0"/>
        <v>Khá</v>
      </c>
      <c r="J71" s="34">
        <f>VLOOKUP(B71,[1]Sheet1!B$4:K$8446,9,0)</f>
        <v>75</v>
      </c>
      <c r="K71" s="35" t="str">
        <f t="shared" si="1"/>
        <v>Khá</v>
      </c>
    </row>
    <row r="72" spans="1:11" ht="15.75" x14ac:dyDescent="0.25">
      <c r="A72" s="12">
        <v>60</v>
      </c>
      <c r="B72" s="31" t="s">
        <v>1662</v>
      </c>
      <c r="C72" s="32" t="s">
        <v>365</v>
      </c>
      <c r="D72" s="37">
        <v>38064</v>
      </c>
      <c r="E72" s="34">
        <f>VLOOKUP(B72,[1]Sheet1!B$4:L$8446,4,0)</f>
        <v>80</v>
      </c>
      <c r="F72" s="34">
        <f>VLOOKUP(B72,[1]Sheet1!B$4:F$8446,5,0)</f>
        <v>72</v>
      </c>
      <c r="G72" s="34">
        <f>VLOOKUP(B72,[1]Sheet1!B$4:J$8446,6,0)</f>
        <v>72</v>
      </c>
      <c r="H72" s="34">
        <f>VLOOKUP(B72,[1]Sheet1!B$4:H$8446,7,0)</f>
        <v>72</v>
      </c>
      <c r="I72" s="35" t="str">
        <f t="shared" si="0"/>
        <v>Khá</v>
      </c>
      <c r="J72" s="34">
        <f>VLOOKUP(B72,[1]Sheet1!B$4:K$8446,9,0)</f>
        <v>72</v>
      </c>
      <c r="K72" s="35" t="str">
        <f t="shared" si="1"/>
        <v>Khá</v>
      </c>
    </row>
    <row r="73" spans="1:11" ht="15.75" x14ac:dyDescent="0.25">
      <c r="A73" s="12">
        <v>61</v>
      </c>
      <c r="B73" s="31" t="s">
        <v>1663</v>
      </c>
      <c r="C73" s="32" t="s">
        <v>297</v>
      </c>
      <c r="D73" s="37">
        <v>38186</v>
      </c>
      <c r="E73" s="34">
        <f>VLOOKUP(B73,[1]Sheet1!B$4:L$8446,4,0)</f>
        <v>92</v>
      </c>
      <c r="F73" s="34">
        <f>VLOOKUP(B73,[1]Sheet1!B$4:F$8446,5,0)</f>
        <v>92</v>
      </c>
      <c r="G73" s="34">
        <f>VLOOKUP(B73,[1]Sheet1!B$4:J$8446,6,0)</f>
        <v>92</v>
      </c>
      <c r="H73" s="34">
        <f>VLOOKUP(B73,[1]Sheet1!B$4:H$8446,7,0)</f>
        <v>92</v>
      </c>
      <c r="I73" s="35" t="str">
        <f t="shared" si="0"/>
        <v>Xuất sắc</v>
      </c>
      <c r="J73" s="34">
        <f>VLOOKUP(B73,[1]Sheet1!B$4:K$8446,9,0)</f>
        <v>92</v>
      </c>
      <c r="K73" s="35" t="str">
        <f t="shared" si="1"/>
        <v>Xuất sắc</v>
      </c>
    </row>
    <row r="74" spans="1:11" ht="15.75" x14ac:dyDescent="0.25">
      <c r="A74" s="12">
        <v>62</v>
      </c>
      <c r="B74" s="31" t="s">
        <v>1664</v>
      </c>
      <c r="C74" s="32" t="s">
        <v>312</v>
      </c>
      <c r="D74" s="37">
        <v>38255</v>
      </c>
      <c r="E74" s="34">
        <f>VLOOKUP(B74,[1]Sheet1!B$4:L$8446,4,0)</f>
        <v>85</v>
      </c>
      <c r="F74" s="34">
        <f>VLOOKUP(B74,[1]Sheet1!B$4:F$8446,5,0)</f>
        <v>80</v>
      </c>
      <c r="G74" s="34">
        <f>VLOOKUP(B74,[1]Sheet1!B$4:J$8446,6,0)</f>
        <v>80</v>
      </c>
      <c r="H74" s="34">
        <f>VLOOKUP(B74,[1]Sheet1!B$4:H$8446,7,0)</f>
        <v>80</v>
      </c>
      <c r="I74" s="35" t="str">
        <f t="shared" si="0"/>
        <v>Tốt</v>
      </c>
      <c r="J74" s="34">
        <f>VLOOKUP(B74,[1]Sheet1!B$4:K$8446,9,0)</f>
        <v>80</v>
      </c>
      <c r="K74" s="35" t="str">
        <f t="shared" si="1"/>
        <v>Tốt</v>
      </c>
    </row>
    <row r="75" spans="1:11" ht="15.75" x14ac:dyDescent="0.25">
      <c r="A75" s="12">
        <v>63</v>
      </c>
      <c r="B75" s="31" t="s">
        <v>1665</v>
      </c>
      <c r="C75" s="32" t="s">
        <v>295</v>
      </c>
      <c r="D75" s="37">
        <v>38342</v>
      </c>
      <c r="E75" s="34">
        <f>VLOOKUP(B75,[1]Sheet1!B$4:L$8446,4,0)</f>
        <v>75</v>
      </c>
      <c r="F75" s="34">
        <f>VLOOKUP(B75,[1]Sheet1!B$4:F$8446,5,0)</f>
        <v>82</v>
      </c>
      <c r="G75" s="34">
        <f>VLOOKUP(B75,[1]Sheet1!B$4:J$8446,6,0)</f>
        <v>82</v>
      </c>
      <c r="H75" s="34">
        <f>VLOOKUP(B75,[1]Sheet1!B$4:H$8446,7,0)</f>
        <v>82</v>
      </c>
      <c r="I75" s="35" t="str">
        <f t="shared" si="0"/>
        <v>Tốt</v>
      </c>
      <c r="J75" s="34">
        <f>VLOOKUP(B75,[1]Sheet1!B$4:K$8446,9,0)</f>
        <v>82</v>
      </c>
      <c r="K75" s="35" t="str">
        <f t="shared" si="1"/>
        <v>Tốt</v>
      </c>
    </row>
    <row r="76" spans="1:11" ht="15.75" x14ac:dyDescent="0.25">
      <c r="A76" s="12">
        <v>64</v>
      </c>
      <c r="B76" s="31" t="s">
        <v>1666</v>
      </c>
      <c r="C76" s="32" t="s">
        <v>135</v>
      </c>
      <c r="D76" s="37">
        <v>38071</v>
      </c>
      <c r="E76" s="34">
        <f>VLOOKUP(B76,[1]Sheet1!B$4:L$8446,4,0)</f>
        <v>89</v>
      </c>
      <c r="F76" s="34">
        <f>VLOOKUP(B76,[1]Sheet1!B$4:F$8446,5,0)</f>
        <v>89</v>
      </c>
      <c r="G76" s="34">
        <f>VLOOKUP(B76,[1]Sheet1!B$4:J$8446,6,0)</f>
        <v>89</v>
      </c>
      <c r="H76" s="34">
        <f>VLOOKUP(B76,[1]Sheet1!B$4:H$8446,7,0)</f>
        <v>89</v>
      </c>
      <c r="I76" s="35" t="str">
        <f t="shared" si="0"/>
        <v>Tốt</v>
      </c>
      <c r="J76" s="34">
        <f>VLOOKUP(B76,[1]Sheet1!B$4:K$8446,9,0)</f>
        <v>89</v>
      </c>
      <c r="K76" s="35" t="str">
        <f t="shared" si="1"/>
        <v>Tốt</v>
      </c>
    </row>
    <row r="77" spans="1:11" ht="15.75" x14ac:dyDescent="0.25">
      <c r="A77" s="12">
        <v>65</v>
      </c>
      <c r="B77" s="31" t="s">
        <v>1667</v>
      </c>
      <c r="C77" s="32" t="s">
        <v>298</v>
      </c>
      <c r="D77" s="37">
        <v>38072</v>
      </c>
      <c r="E77" s="34">
        <f>VLOOKUP(B77,[1]Sheet1!B$4:L$8446,4,0)</f>
        <v>80</v>
      </c>
      <c r="F77" s="34">
        <f>VLOOKUP(B77,[1]Sheet1!B$4:F$8446,5,0)</f>
        <v>80</v>
      </c>
      <c r="G77" s="34">
        <f>VLOOKUP(B77,[1]Sheet1!B$4:J$8446,6,0)</f>
        <v>80</v>
      </c>
      <c r="H77" s="34">
        <f>VLOOKUP(B77,[1]Sheet1!B$4:H$8446,7,0)</f>
        <v>80</v>
      </c>
      <c r="I77" s="35" t="str">
        <f t="shared" ref="I77:I115" si="2">IF(H77&gt;=90,"Xuất sắc",IF(H77&gt;=80,"Tốt", IF(H77&gt;=65,"Khá",IF(H77&gt;=50,"Trung bình", IF(H77&gt;=35, "Yếu", "Kém")))))</f>
        <v>Tốt</v>
      </c>
      <c r="J77" s="34">
        <f>VLOOKUP(B77,[1]Sheet1!B$4:K$8446,9,0)</f>
        <v>80</v>
      </c>
      <c r="K77" s="35" t="str">
        <f t="shared" ref="K77:K115" si="3">IF(J77&gt;=90,"Xuất sắc",IF(J77&gt;=80,"Tốt", IF(J77&gt;=65,"Khá",IF(J77&gt;=50,"Trung bình", IF(J77&gt;=35, "Yếu", "Kém")))))</f>
        <v>Tốt</v>
      </c>
    </row>
    <row r="78" spans="1:11" ht="15.75" x14ac:dyDescent="0.25">
      <c r="A78" s="12">
        <v>66</v>
      </c>
      <c r="B78" s="31" t="s">
        <v>1668</v>
      </c>
      <c r="C78" s="32" t="s">
        <v>136</v>
      </c>
      <c r="D78" s="37">
        <v>38336</v>
      </c>
      <c r="E78" s="34">
        <f>VLOOKUP(B78,[1]Sheet1!B$4:L$8446,4,0)</f>
        <v>60</v>
      </c>
      <c r="F78" s="34">
        <f>VLOOKUP(B78,[1]Sheet1!B$4:F$8446,5,0)</f>
        <v>60</v>
      </c>
      <c r="G78" s="34">
        <f>VLOOKUP(B78,[1]Sheet1!B$4:J$8446,6,0)</f>
        <v>60</v>
      </c>
      <c r="H78" s="34">
        <f>VLOOKUP(B78,[1]Sheet1!B$4:H$8446,7,0)</f>
        <v>60</v>
      </c>
      <c r="I78" s="35" t="str">
        <f t="shared" si="2"/>
        <v>Trung bình</v>
      </c>
      <c r="J78" s="34">
        <f>VLOOKUP(B78,[1]Sheet1!B$4:K$8446,9,0)</f>
        <v>60</v>
      </c>
      <c r="K78" s="35" t="str">
        <f t="shared" si="3"/>
        <v>Trung bình</v>
      </c>
    </row>
    <row r="79" spans="1:11" ht="15.75" x14ac:dyDescent="0.25">
      <c r="A79" s="12">
        <v>67</v>
      </c>
      <c r="B79" s="31" t="s">
        <v>1669</v>
      </c>
      <c r="C79" s="32" t="s">
        <v>335</v>
      </c>
      <c r="D79" s="37">
        <v>37988</v>
      </c>
      <c r="E79" s="34">
        <f>VLOOKUP(B79,[1]Sheet1!B$4:L$8446,4,0)</f>
        <v>80</v>
      </c>
      <c r="F79" s="34">
        <f>VLOOKUP(B79,[1]Sheet1!B$4:F$8446,5,0)</f>
        <v>80</v>
      </c>
      <c r="G79" s="34">
        <f>VLOOKUP(B79,[1]Sheet1!B$4:J$8446,6,0)</f>
        <v>80</v>
      </c>
      <c r="H79" s="34">
        <f>VLOOKUP(B79,[1]Sheet1!B$4:H$8446,7,0)</f>
        <v>80</v>
      </c>
      <c r="I79" s="35" t="str">
        <f t="shared" si="2"/>
        <v>Tốt</v>
      </c>
      <c r="J79" s="34">
        <f>VLOOKUP(B79,[1]Sheet1!B$4:K$8446,9,0)</f>
        <v>80</v>
      </c>
      <c r="K79" s="35" t="str">
        <f t="shared" si="3"/>
        <v>Tốt</v>
      </c>
    </row>
    <row r="80" spans="1:11" ht="15.75" x14ac:dyDescent="0.25">
      <c r="A80" s="12">
        <v>68</v>
      </c>
      <c r="B80" s="31" t="s">
        <v>1670</v>
      </c>
      <c r="C80" s="32" t="s">
        <v>335</v>
      </c>
      <c r="D80" s="37">
        <v>38318</v>
      </c>
      <c r="E80" s="34">
        <f>VLOOKUP(B80,[1]Sheet1!B$4:L$8446,4,0)</f>
        <v>80</v>
      </c>
      <c r="F80" s="34">
        <f>VLOOKUP(B80,[1]Sheet1!B$4:F$8446,5,0)</f>
        <v>80</v>
      </c>
      <c r="G80" s="34">
        <f>VLOOKUP(B80,[1]Sheet1!B$4:J$8446,6,0)</f>
        <v>80</v>
      </c>
      <c r="H80" s="34">
        <f>VLOOKUP(B80,[1]Sheet1!B$4:H$8446,7,0)</f>
        <v>80</v>
      </c>
      <c r="I80" s="35" t="str">
        <f t="shared" si="2"/>
        <v>Tốt</v>
      </c>
      <c r="J80" s="34">
        <f>VLOOKUP(B80,[1]Sheet1!B$4:K$8446,9,0)</f>
        <v>80</v>
      </c>
      <c r="K80" s="35" t="str">
        <f t="shared" si="3"/>
        <v>Tốt</v>
      </c>
    </row>
    <row r="81" spans="1:11" ht="15.75" x14ac:dyDescent="0.25">
      <c r="A81" s="12">
        <v>69</v>
      </c>
      <c r="B81" s="31" t="s">
        <v>1671</v>
      </c>
      <c r="C81" s="32" t="s">
        <v>344</v>
      </c>
      <c r="D81" s="37">
        <v>38030</v>
      </c>
      <c r="E81" s="34">
        <f>VLOOKUP(B81,[1]Sheet1!B$4:L$8446,4,0)</f>
        <v>80</v>
      </c>
      <c r="F81" s="34">
        <f>VLOOKUP(B81,[1]Sheet1!B$4:F$8446,5,0)</f>
        <v>72</v>
      </c>
      <c r="G81" s="34">
        <f>VLOOKUP(B81,[1]Sheet1!B$4:J$8446,6,0)</f>
        <v>72</v>
      </c>
      <c r="H81" s="34">
        <f>VLOOKUP(B81,[1]Sheet1!B$4:H$8446,7,0)</f>
        <v>72</v>
      </c>
      <c r="I81" s="35" t="str">
        <f t="shared" si="2"/>
        <v>Khá</v>
      </c>
      <c r="J81" s="34">
        <f>VLOOKUP(B81,[1]Sheet1!B$4:K$8446,9,0)</f>
        <v>72</v>
      </c>
      <c r="K81" s="35" t="str">
        <f t="shared" si="3"/>
        <v>Khá</v>
      </c>
    </row>
    <row r="82" spans="1:11" ht="15.75" x14ac:dyDescent="0.25">
      <c r="A82" s="12">
        <v>70</v>
      </c>
      <c r="B82" s="31" t="s">
        <v>1672</v>
      </c>
      <c r="C82" s="32" t="s">
        <v>178</v>
      </c>
      <c r="D82" s="37">
        <v>37788</v>
      </c>
      <c r="E82" s="34">
        <f>VLOOKUP(B82,[1]Sheet1!B$4:L$8446,4,0)</f>
        <v>85</v>
      </c>
      <c r="F82" s="34">
        <f>VLOOKUP(B82,[1]Sheet1!B$4:F$8446,5,0)</f>
        <v>77</v>
      </c>
      <c r="G82" s="34">
        <f>VLOOKUP(B82,[1]Sheet1!B$4:J$8446,6,0)</f>
        <v>77</v>
      </c>
      <c r="H82" s="34">
        <f>VLOOKUP(B82,[1]Sheet1!B$4:H$8446,7,0)</f>
        <v>77</v>
      </c>
      <c r="I82" s="35" t="str">
        <f t="shared" si="2"/>
        <v>Khá</v>
      </c>
      <c r="J82" s="34">
        <f>VLOOKUP(B82,[1]Sheet1!B$4:K$8446,9,0)</f>
        <v>77</v>
      </c>
      <c r="K82" s="35" t="str">
        <f t="shared" si="3"/>
        <v>Khá</v>
      </c>
    </row>
    <row r="83" spans="1:11" ht="15.75" x14ac:dyDescent="0.25">
      <c r="A83" s="12">
        <v>71</v>
      </c>
      <c r="B83" s="31" t="s">
        <v>1673</v>
      </c>
      <c r="C83" s="32" t="s">
        <v>313</v>
      </c>
      <c r="D83" s="37">
        <v>38211</v>
      </c>
      <c r="E83" s="34">
        <f>VLOOKUP(B83,[1]Sheet1!B$4:L$8446,4,0)</f>
        <v>75</v>
      </c>
      <c r="F83" s="34">
        <f>VLOOKUP(B83,[1]Sheet1!B$4:F$8446,5,0)</f>
        <v>75</v>
      </c>
      <c r="G83" s="34">
        <f>VLOOKUP(B83,[1]Sheet1!B$4:J$8446,6,0)</f>
        <v>75</v>
      </c>
      <c r="H83" s="34">
        <f>VLOOKUP(B83,[1]Sheet1!B$4:H$8446,7,0)</f>
        <v>75</v>
      </c>
      <c r="I83" s="35" t="str">
        <f t="shared" si="2"/>
        <v>Khá</v>
      </c>
      <c r="J83" s="34">
        <f>VLOOKUP(B83,[1]Sheet1!B$4:K$8446,9,0)</f>
        <v>75</v>
      </c>
      <c r="K83" s="35" t="str">
        <f t="shared" si="3"/>
        <v>Khá</v>
      </c>
    </row>
    <row r="84" spans="1:11" ht="15.75" x14ac:dyDescent="0.25">
      <c r="A84" s="12">
        <v>72</v>
      </c>
      <c r="B84" s="31" t="s">
        <v>1674</v>
      </c>
      <c r="C84" s="32" t="s">
        <v>288</v>
      </c>
      <c r="D84" s="37">
        <v>38094</v>
      </c>
      <c r="E84" s="34">
        <f>VLOOKUP(B84,[1]Sheet1!B$4:L$8446,4,0)</f>
        <v>86</v>
      </c>
      <c r="F84" s="34">
        <f>VLOOKUP(B84,[1]Sheet1!B$4:F$8446,5,0)</f>
        <v>81</v>
      </c>
      <c r="G84" s="34">
        <f>VLOOKUP(B84,[1]Sheet1!B$4:J$8446,6,0)</f>
        <v>81</v>
      </c>
      <c r="H84" s="34">
        <f>VLOOKUP(B84,[1]Sheet1!B$4:H$8446,7,0)</f>
        <v>81</v>
      </c>
      <c r="I84" s="35" t="str">
        <f t="shared" si="2"/>
        <v>Tốt</v>
      </c>
      <c r="J84" s="34">
        <f>VLOOKUP(B84,[1]Sheet1!B$4:K$8446,9,0)</f>
        <v>81</v>
      </c>
      <c r="K84" s="35" t="str">
        <f t="shared" si="3"/>
        <v>Tốt</v>
      </c>
    </row>
    <row r="85" spans="1:11" ht="15.75" x14ac:dyDescent="0.25">
      <c r="A85" s="12">
        <v>73</v>
      </c>
      <c r="B85" s="31" t="s">
        <v>1675</v>
      </c>
      <c r="C85" s="32" t="s">
        <v>286</v>
      </c>
      <c r="D85" s="37">
        <v>38130</v>
      </c>
      <c r="E85" s="34">
        <f>VLOOKUP(B85,[1]Sheet1!B$4:L$8446,4,0)</f>
        <v>82</v>
      </c>
      <c r="F85" s="34">
        <f>VLOOKUP(B85,[1]Sheet1!B$4:F$8446,5,0)</f>
        <v>77</v>
      </c>
      <c r="G85" s="34">
        <f>VLOOKUP(B85,[1]Sheet1!B$4:J$8446,6,0)</f>
        <v>77</v>
      </c>
      <c r="H85" s="34">
        <f>VLOOKUP(B85,[1]Sheet1!B$4:H$8446,7,0)</f>
        <v>77</v>
      </c>
      <c r="I85" s="35" t="str">
        <f t="shared" si="2"/>
        <v>Khá</v>
      </c>
      <c r="J85" s="34">
        <f>VLOOKUP(B85,[1]Sheet1!B$4:K$8446,9,0)</f>
        <v>77</v>
      </c>
      <c r="K85" s="35" t="str">
        <f t="shared" si="3"/>
        <v>Khá</v>
      </c>
    </row>
    <row r="86" spans="1:11" ht="15.75" x14ac:dyDescent="0.25">
      <c r="A86" s="12">
        <v>74</v>
      </c>
      <c r="B86" s="31" t="s">
        <v>1676</v>
      </c>
      <c r="C86" s="32" t="s">
        <v>290</v>
      </c>
      <c r="D86" s="37">
        <v>38062</v>
      </c>
      <c r="E86" s="34">
        <f>VLOOKUP(B86,[1]Sheet1!B$4:L$8446,4,0)</f>
        <v>72</v>
      </c>
      <c r="F86" s="34">
        <f>VLOOKUP(B86,[1]Sheet1!B$4:F$8446,5,0)</f>
        <v>77</v>
      </c>
      <c r="G86" s="34">
        <f>VLOOKUP(B86,[1]Sheet1!B$4:J$8446,6,0)</f>
        <v>77</v>
      </c>
      <c r="H86" s="34">
        <f>VLOOKUP(B86,[1]Sheet1!B$4:H$8446,7,0)</f>
        <v>77</v>
      </c>
      <c r="I86" s="35" t="str">
        <f t="shared" si="2"/>
        <v>Khá</v>
      </c>
      <c r="J86" s="34">
        <f>VLOOKUP(B86,[1]Sheet1!B$4:K$8446,9,0)</f>
        <v>77</v>
      </c>
      <c r="K86" s="35" t="str">
        <f t="shared" si="3"/>
        <v>Khá</v>
      </c>
    </row>
    <row r="87" spans="1:11" ht="15.75" x14ac:dyDescent="0.25">
      <c r="A87" s="12">
        <v>75</v>
      </c>
      <c r="B87" s="31" t="s">
        <v>1677</v>
      </c>
      <c r="C87" s="32" t="s">
        <v>284</v>
      </c>
      <c r="D87" s="37">
        <v>38315</v>
      </c>
      <c r="E87" s="34">
        <f>VLOOKUP(B87,[1]Sheet1!B$4:L$8446,4,0)</f>
        <v>94</v>
      </c>
      <c r="F87" s="34">
        <f>VLOOKUP(B87,[1]Sheet1!B$4:F$8446,5,0)</f>
        <v>94</v>
      </c>
      <c r="G87" s="34">
        <f>VLOOKUP(B87,[1]Sheet1!B$4:J$8446,6,0)</f>
        <v>94</v>
      </c>
      <c r="H87" s="34">
        <f>VLOOKUP(B87,[1]Sheet1!B$4:H$8446,7,0)</f>
        <v>94</v>
      </c>
      <c r="I87" s="35" t="str">
        <f t="shared" si="2"/>
        <v>Xuất sắc</v>
      </c>
      <c r="J87" s="34">
        <f>VLOOKUP(B87,[1]Sheet1!B$4:K$8446,9,0)</f>
        <v>94</v>
      </c>
      <c r="K87" s="35" t="str">
        <f t="shared" si="3"/>
        <v>Xuất sắc</v>
      </c>
    </row>
    <row r="88" spans="1:11" ht="15.75" x14ac:dyDescent="0.25">
      <c r="A88" s="12">
        <v>76</v>
      </c>
      <c r="B88" s="31" t="s">
        <v>1678</v>
      </c>
      <c r="C88" s="32" t="s">
        <v>333</v>
      </c>
      <c r="D88" s="37">
        <v>38222</v>
      </c>
      <c r="E88" s="34">
        <f>VLOOKUP(B88,[1]Sheet1!B$4:L$8446,4,0)</f>
        <v>80</v>
      </c>
      <c r="F88" s="34">
        <f>VLOOKUP(B88,[1]Sheet1!B$4:F$8446,5,0)</f>
        <v>75</v>
      </c>
      <c r="G88" s="34">
        <f>VLOOKUP(B88,[1]Sheet1!B$4:J$8446,6,0)</f>
        <v>75</v>
      </c>
      <c r="H88" s="34">
        <f>VLOOKUP(B88,[1]Sheet1!B$4:H$8446,7,0)</f>
        <v>80</v>
      </c>
      <c r="I88" s="35" t="str">
        <f t="shared" si="2"/>
        <v>Tốt</v>
      </c>
      <c r="J88" s="34">
        <f>VLOOKUP(B88,[1]Sheet1!B$4:K$8446,9,0)</f>
        <v>80</v>
      </c>
      <c r="K88" s="35" t="str">
        <f t="shared" si="3"/>
        <v>Tốt</v>
      </c>
    </row>
    <row r="89" spans="1:11" ht="15.75" x14ac:dyDescent="0.25">
      <c r="A89" s="12">
        <v>77</v>
      </c>
      <c r="B89" s="31" t="s">
        <v>1679</v>
      </c>
      <c r="C89" s="32" t="s">
        <v>363</v>
      </c>
      <c r="D89" s="37">
        <v>38189</v>
      </c>
      <c r="E89" s="34">
        <f>VLOOKUP(B89,[1]Sheet1!B$4:L$8446,4,0)</f>
        <v>96</v>
      </c>
      <c r="F89" s="34">
        <f>VLOOKUP(B89,[1]Sheet1!B$4:F$8446,5,0)</f>
        <v>91</v>
      </c>
      <c r="G89" s="34">
        <f>VLOOKUP(B89,[1]Sheet1!B$4:J$8446,6,0)</f>
        <v>91</v>
      </c>
      <c r="H89" s="34">
        <f>VLOOKUP(B89,[1]Sheet1!B$4:H$8446,7,0)</f>
        <v>96</v>
      </c>
      <c r="I89" s="35" t="str">
        <f t="shared" si="2"/>
        <v>Xuất sắc</v>
      </c>
      <c r="J89" s="34">
        <f>VLOOKUP(B89,[1]Sheet1!B$4:K$8446,9,0)</f>
        <v>96</v>
      </c>
      <c r="K89" s="35" t="str">
        <f t="shared" si="3"/>
        <v>Xuất sắc</v>
      </c>
    </row>
    <row r="90" spans="1:11" ht="15.75" x14ac:dyDescent="0.25">
      <c r="A90" s="12">
        <v>78</v>
      </c>
      <c r="B90" s="31" t="s">
        <v>1680</v>
      </c>
      <c r="C90" s="32" t="s">
        <v>347</v>
      </c>
      <c r="D90" s="37">
        <v>38104</v>
      </c>
      <c r="E90" s="34">
        <f>VLOOKUP(B90,[1]Sheet1!B$4:L$8446,4,0)</f>
        <v>80</v>
      </c>
      <c r="F90" s="34">
        <f>VLOOKUP(B90,[1]Sheet1!B$4:F$8446,5,0)</f>
        <v>75</v>
      </c>
      <c r="G90" s="34">
        <f>VLOOKUP(B90,[1]Sheet1!B$4:J$8446,6,0)</f>
        <v>75</v>
      </c>
      <c r="H90" s="34">
        <f>VLOOKUP(B90,[1]Sheet1!B$4:H$8446,7,0)</f>
        <v>75</v>
      </c>
      <c r="I90" s="35" t="str">
        <f t="shared" si="2"/>
        <v>Khá</v>
      </c>
      <c r="J90" s="34">
        <f>VLOOKUP(B90,[1]Sheet1!B$4:K$8446,9,0)</f>
        <v>75</v>
      </c>
      <c r="K90" s="35" t="str">
        <f t="shared" si="3"/>
        <v>Khá</v>
      </c>
    </row>
    <row r="91" spans="1:11" ht="15.75" x14ac:dyDescent="0.25">
      <c r="A91" s="12">
        <v>79</v>
      </c>
      <c r="B91" s="31" t="s">
        <v>1681</v>
      </c>
      <c r="C91" s="32" t="s">
        <v>287</v>
      </c>
      <c r="D91" s="37">
        <v>38001</v>
      </c>
      <c r="E91" s="34">
        <f>VLOOKUP(B91,[1]Sheet1!B$4:L$8446,4,0)</f>
        <v>90</v>
      </c>
      <c r="F91" s="34">
        <f>VLOOKUP(B91,[1]Sheet1!B$4:F$8446,5,0)</f>
        <v>90</v>
      </c>
      <c r="G91" s="34">
        <f>VLOOKUP(B91,[1]Sheet1!B$4:J$8446,6,0)</f>
        <v>90</v>
      </c>
      <c r="H91" s="34">
        <f>VLOOKUP(B91,[1]Sheet1!B$4:H$8446,7,0)</f>
        <v>90</v>
      </c>
      <c r="I91" s="35" t="str">
        <f t="shared" si="2"/>
        <v>Xuất sắc</v>
      </c>
      <c r="J91" s="34">
        <f>VLOOKUP(B91,[1]Sheet1!B$4:K$8446,9,0)</f>
        <v>90</v>
      </c>
      <c r="K91" s="35" t="str">
        <f t="shared" si="3"/>
        <v>Xuất sắc</v>
      </c>
    </row>
    <row r="92" spans="1:11" ht="15.75" x14ac:dyDescent="0.25">
      <c r="A92" s="12">
        <v>80</v>
      </c>
      <c r="B92" s="31" t="s">
        <v>1682</v>
      </c>
      <c r="C92" s="32" t="s">
        <v>305</v>
      </c>
      <c r="D92" s="37">
        <v>38315</v>
      </c>
      <c r="E92" s="34">
        <f>VLOOKUP(B92,[1]Sheet1!B$4:L$8446,4,0)</f>
        <v>85</v>
      </c>
      <c r="F92" s="34">
        <f>VLOOKUP(B92,[1]Sheet1!B$4:F$8446,5,0)</f>
        <v>85</v>
      </c>
      <c r="G92" s="34">
        <f>VLOOKUP(B92,[1]Sheet1!B$4:J$8446,6,0)</f>
        <v>85</v>
      </c>
      <c r="H92" s="34">
        <f>VLOOKUP(B92,[1]Sheet1!B$4:H$8446,7,0)</f>
        <v>85</v>
      </c>
      <c r="I92" s="35" t="str">
        <f t="shared" si="2"/>
        <v>Tốt</v>
      </c>
      <c r="J92" s="34">
        <f>VLOOKUP(B92,[1]Sheet1!B$4:K$8446,9,0)</f>
        <v>85</v>
      </c>
      <c r="K92" s="35" t="str">
        <f t="shared" si="3"/>
        <v>Tốt</v>
      </c>
    </row>
    <row r="93" spans="1:11" ht="15.75" x14ac:dyDescent="0.25">
      <c r="A93" s="12">
        <v>81</v>
      </c>
      <c r="B93" s="31" t="s">
        <v>1683</v>
      </c>
      <c r="C93" s="32" t="s">
        <v>310</v>
      </c>
      <c r="D93" s="37">
        <v>38290</v>
      </c>
      <c r="E93" s="34">
        <f>VLOOKUP(B93,[1]Sheet1!B$4:L$8446,4,0)</f>
        <v>90</v>
      </c>
      <c r="F93" s="34">
        <f>VLOOKUP(B93,[1]Sheet1!B$4:F$8446,5,0)</f>
        <v>85</v>
      </c>
      <c r="G93" s="34">
        <f>VLOOKUP(B93,[1]Sheet1!B$4:J$8446,6,0)</f>
        <v>85</v>
      </c>
      <c r="H93" s="34">
        <f>VLOOKUP(B93,[1]Sheet1!B$4:H$8446,7,0)</f>
        <v>85</v>
      </c>
      <c r="I93" s="35" t="str">
        <f t="shared" si="2"/>
        <v>Tốt</v>
      </c>
      <c r="J93" s="34">
        <f>VLOOKUP(B93,[1]Sheet1!B$4:K$8446,9,0)</f>
        <v>85</v>
      </c>
      <c r="K93" s="35" t="str">
        <f t="shared" si="3"/>
        <v>Tốt</v>
      </c>
    </row>
    <row r="94" spans="1:11" ht="15.75" x14ac:dyDescent="0.25">
      <c r="A94" s="12">
        <v>82</v>
      </c>
      <c r="B94" s="31" t="s">
        <v>1684</v>
      </c>
      <c r="C94" s="32" t="s">
        <v>372</v>
      </c>
      <c r="D94" s="37">
        <v>38280</v>
      </c>
      <c r="E94" s="34">
        <f>VLOOKUP(B94,[1]Sheet1!B$4:L$8446,4,0)</f>
        <v>77</v>
      </c>
      <c r="F94" s="34">
        <f>VLOOKUP(B94,[1]Sheet1!B$4:F$8446,5,0)</f>
        <v>77</v>
      </c>
      <c r="G94" s="34">
        <f>VLOOKUP(B94,[1]Sheet1!B$4:J$8446,6,0)</f>
        <v>77</v>
      </c>
      <c r="H94" s="34">
        <f>VLOOKUP(B94,[1]Sheet1!B$4:H$8446,7,0)</f>
        <v>77</v>
      </c>
      <c r="I94" s="35" t="str">
        <f t="shared" si="2"/>
        <v>Khá</v>
      </c>
      <c r="J94" s="34">
        <f>VLOOKUP(B94,[1]Sheet1!B$4:K$8446,9,0)</f>
        <v>77</v>
      </c>
      <c r="K94" s="35" t="str">
        <f t="shared" si="3"/>
        <v>Khá</v>
      </c>
    </row>
    <row r="95" spans="1:11" ht="15.75" x14ac:dyDescent="0.25">
      <c r="A95" s="12">
        <v>83</v>
      </c>
      <c r="B95" s="31" t="s">
        <v>1685</v>
      </c>
      <c r="C95" s="32" t="s">
        <v>328</v>
      </c>
      <c r="D95" s="37">
        <v>38119</v>
      </c>
      <c r="E95" s="34">
        <f>VLOOKUP(B95,[1]Sheet1!B$4:L$8446,4,0)</f>
        <v>90</v>
      </c>
      <c r="F95" s="34">
        <f>VLOOKUP(B95,[1]Sheet1!B$4:F$8446,5,0)</f>
        <v>90</v>
      </c>
      <c r="G95" s="34">
        <f>VLOOKUP(B95,[1]Sheet1!B$4:J$8446,6,0)</f>
        <v>90</v>
      </c>
      <c r="H95" s="34">
        <f>VLOOKUP(B95,[1]Sheet1!B$4:H$8446,7,0)</f>
        <v>90</v>
      </c>
      <c r="I95" s="35" t="str">
        <f t="shared" si="2"/>
        <v>Xuất sắc</v>
      </c>
      <c r="J95" s="34">
        <f>VLOOKUP(B95,[1]Sheet1!B$4:K$8446,9,0)</f>
        <v>90</v>
      </c>
      <c r="K95" s="35" t="str">
        <f t="shared" si="3"/>
        <v>Xuất sắc</v>
      </c>
    </row>
    <row r="96" spans="1:11" ht="15.75" x14ac:dyDescent="0.25">
      <c r="A96" s="12">
        <v>84</v>
      </c>
      <c r="B96" s="31" t="s">
        <v>1686</v>
      </c>
      <c r="C96" s="32" t="s">
        <v>314</v>
      </c>
      <c r="D96" s="37">
        <v>38009</v>
      </c>
      <c r="E96" s="34">
        <f>VLOOKUP(B96,[1]Sheet1!B$4:L$8446,4,0)</f>
        <v>92</v>
      </c>
      <c r="F96" s="34">
        <f>VLOOKUP(B96,[1]Sheet1!B$4:F$8446,5,0)</f>
        <v>92</v>
      </c>
      <c r="G96" s="34">
        <f>VLOOKUP(B96,[1]Sheet1!B$4:J$8446,6,0)</f>
        <v>92</v>
      </c>
      <c r="H96" s="34">
        <f>VLOOKUP(B96,[1]Sheet1!B$4:H$8446,7,0)</f>
        <v>92</v>
      </c>
      <c r="I96" s="35" t="str">
        <f t="shared" si="2"/>
        <v>Xuất sắc</v>
      </c>
      <c r="J96" s="34">
        <f>VLOOKUP(B96,[1]Sheet1!B$4:K$8446,9,0)</f>
        <v>92</v>
      </c>
      <c r="K96" s="35" t="str">
        <f t="shared" si="3"/>
        <v>Xuất sắc</v>
      </c>
    </row>
    <row r="97" spans="1:11" ht="15.75" x14ac:dyDescent="0.25">
      <c r="A97" s="12">
        <v>85</v>
      </c>
      <c r="B97" s="31" t="s">
        <v>1687</v>
      </c>
      <c r="C97" s="32" t="s">
        <v>285</v>
      </c>
      <c r="D97" s="37">
        <v>38255</v>
      </c>
      <c r="E97" s="34">
        <f>VLOOKUP(B97,[1]Sheet1!B$4:L$8446,4,0)</f>
        <v>90</v>
      </c>
      <c r="F97" s="34">
        <f>VLOOKUP(B97,[1]Sheet1!B$4:F$8446,5,0)</f>
        <v>90</v>
      </c>
      <c r="G97" s="34">
        <f>VLOOKUP(B97,[1]Sheet1!B$4:J$8446,6,0)</f>
        <v>90</v>
      </c>
      <c r="H97" s="34">
        <f>VLOOKUP(B97,[1]Sheet1!B$4:H$8446,7,0)</f>
        <v>90</v>
      </c>
      <c r="I97" s="35" t="str">
        <f t="shared" si="2"/>
        <v>Xuất sắc</v>
      </c>
      <c r="J97" s="34">
        <f>VLOOKUP(B97,[1]Sheet1!B$4:K$8446,9,0)</f>
        <v>90</v>
      </c>
      <c r="K97" s="35" t="str">
        <f t="shared" si="3"/>
        <v>Xuất sắc</v>
      </c>
    </row>
    <row r="98" spans="1:11" ht="15.75" x14ac:dyDescent="0.25">
      <c r="A98" s="12">
        <v>86</v>
      </c>
      <c r="B98" s="31" t="s">
        <v>1688</v>
      </c>
      <c r="C98" s="32" t="s">
        <v>370</v>
      </c>
      <c r="D98" s="37">
        <v>38181</v>
      </c>
      <c r="E98" s="34">
        <f>VLOOKUP(B98,[1]Sheet1!B$4:L$8446,4,0)</f>
        <v>80</v>
      </c>
      <c r="F98" s="34">
        <f>VLOOKUP(B98,[1]Sheet1!B$4:F$8446,5,0)</f>
        <v>80</v>
      </c>
      <c r="G98" s="34">
        <f>VLOOKUP(B98,[1]Sheet1!B$4:J$8446,6,0)</f>
        <v>80</v>
      </c>
      <c r="H98" s="34">
        <f>VLOOKUP(B98,[1]Sheet1!B$4:H$8446,7,0)</f>
        <v>80</v>
      </c>
      <c r="I98" s="35" t="str">
        <f t="shared" si="2"/>
        <v>Tốt</v>
      </c>
      <c r="J98" s="34">
        <f>VLOOKUP(B98,[1]Sheet1!B$4:K$8446,9,0)</f>
        <v>80</v>
      </c>
      <c r="K98" s="35" t="str">
        <f t="shared" si="3"/>
        <v>Tốt</v>
      </c>
    </row>
    <row r="99" spans="1:11" ht="15.75" x14ac:dyDescent="0.25">
      <c r="A99" s="12">
        <v>87</v>
      </c>
      <c r="B99" s="31" t="s">
        <v>1689</v>
      </c>
      <c r="C99" s="32" t="s">
        <v>299</v>
      </c>
      <c r="D99" s="37">
        <v>38063</v>
      </c>
      <c r="E99" s="34">
        <f>VLOOKUP(B99,[1]Sheet1!B$4:L$8446,4,0)</f>
        <v>70</v>
      </c>
      <c r="F99" s="34">
        <f>VLOOKUP(B99,[1]Sheet1!B$4:F$8446,5,0)</f>
        <v>65</v>
      </c>
      <c r="G99" s="34">
        <f>VLOOKUP(B99,[1]Sheet1!B$4:J$8446,6,0)</f>
        <v>65</v>
      </c>
      <c r="H99" s="34">
        <f>VLOOKUP(B99,[1]Sheet1!B$4:H$8446,7,0)</f>
        <v>65</v>
      </c>
      <c r="I99" s="35" t="str">
        <f t="shared" si="2"/>
        <v>Khá</v>
      </c>
      <c r="J99" s="34">
        <f>VLOOKUP(B99,[1]Sheet1!B$4:K$8446,9,0)</f>
        <v>65</v>
      </c>
      <c r="K99" s="35" t="str">
        <f t="shared" si="3"/>
        <v>Khá</v>
      </c>
    </row>
    <row r="100" spans="1:11" ht="15.75" x14ac:dyDescent="0.25">
      <c r="A100" s="12">
        <v>88</v>
      </c>
      <c r="B100" s="31" t="s">
        <v>1690</v>
      </c>
      <c r="C100" s="32" t="s">
        <v>345</v>
      </c>
      <c r="D100" s="37">
        <v>38071</v>
      </c>
      <c r="E100" s="34">
        <f>VLOOKUP(B100,[1]Sheet1!B$4:L$8446,4,0)</f>
        <v>94</v>
      </c>
      <c r="F100" s="34">
        <f>VLOOKUP(B100,[1]Sheet1!B$4:F$8446,5,0)</f>
        <v>94</v>
      </c>
      <c r="G100" s="34">
        <f>VLOOKUP(B100,[1]Sheet1!B$4:J$8446,6,0)</f>
        <v>94</v>
      </c>
      <c r="H100" s="34">
        <f>VLOOKUP(B100,[1]Sheet1!B$4:H$8446,7,0)</f>
        <v>94</v>
      </c>
      <c r="I100" s="35" t="str">
        <f t="shared" si="2"/>
        <v>Xuất sắc</v>
      </c>
      <c r="J100" s="34">
        <f>VLOOKUP(B100,[1]Sheet1!B$4:K$8446,9,0)</f>
        <v>94</v>
      </c>
      <c r="K100" s="35" t="str">
        <f t="shared" si="3"/>
        <v>Xuất sắc</v>
      </c>
    </row>
    <row r="101" spans="1:11" ht="15.75" x14ac:dyDescent="0.25">
      <c r="A101" s="12">
        <v>89</v>
      </c>
      <c r="B101" s="31" t="s">
        <v>1691</v>
      </c>
      <c r="C101" s="32" t="s">
        <v>315</v>
      </c>
      <c r="D101" s="37">
        <v>38146</v>
      </c>
      <c r="E101" s="34">
        <f>VLOOKUP(B101,[1]Sheet1!B$4:L$8446,4,0)</f>
        <v>80</v>
      </c>
      <c r="F101" s="34">
        <f>VLOOKUP(B101,[1]Sheet1!B$4:F$8446,5,0)</f>
        <v>75</v>
      </c>
      <c r="G101" s="34">
        <f>VLOOKUP(B101,[1]Sheet1!B$4:J$8446,6,0)</f>
        <v>75</v>
      </c>
      <c r="H101" s="34">
        <f>VLOOKUP(B101,[1]Sheet1!B$4:H$8446,7,0)</f>
        <v>75</v>
      </c>
      <c r="I101" s="35" t="str">
        <f t="shared" si="2"/>
        <v>Khá</v>
      </c>
      <c r="J101" s="34">
        <f>VLOOKUP(B101,[1]Sheet1!B$4:K$8446,9,0)</f>
        <v>75</v>
      </c>
      <c r="K101" s="35" t="str">
        <f t="shared" si="3"/>
        <v>Khá</v>
      </c>
    </row>
    <row r="102" spans="1:11" ht="15.75" x14ac:dyDescent="0.25">
      <c r="A102" s="12">
        <v>90</v>
      </c>
      <c r="B102" s="31" t="s">
        <v>1692</v>
      </c>
      <c r="C102" s="32" t="s">
        <v>294</v>
      </c>
      <c r="D102" s="37">
        <v>38242</v>
      </c>
      <c r="E102" s="34">
        <f>VLOOKUP(B102,[1]Sheet1!B$4:L$8446,4,0)</f>
        <v>90</v>
      </c>
      <c r="F102" s="34">
        <f>VLOOKUP(B102,[1]Sheet1!B$4:F$8446,5,0)</f>
        <v>85</v>
      </c>
      <c r="G102" s="34">
        <f>VLOOKUP(B102,[1]Sheet1!B$4:J$8446,6,0)</f>
        <v>85</v>
      </c>
      <c r="H102" s="34">
        <f>VLOOKUP(B102,[1]Sheet1!B$4:H$8446,7,0)</f>
        <v>85</v>
      </c>
      <c r="I102" s="35" t="str">
        <f t="shared" si="2"/>
        <v>Tốt</v>
      </c>
      <c r="J102" s="34">
        <f>VLOOKUP(B102,[1]Sheet1!B$4:K$8446,9,0)</f>
        <v>85</v>
      </c>
      <c r="K102" s="35" t="str">
        <f t="shared" si="3"/>
        <v>Tốt</v>
      </c>
    </row>
    <row r="103" spans="1:11" ht="15.75" x14ac:dyDescent="0.25">
      <c r="A103" s="12">
        <v>91</v>
      </c>
      <c r="B103" s="31" t="s">
        <v>1693</v>
      </c>
      <c r="C103" s="32" t="s">
        <v>324</v>
      </c>
      <c r="D103" s="37">
        <v>38069</v>
      </c>
      <c r="E103" s="34">
        <f>VLOOKUP(B103,[1]Sheet1!B$4:L$8446,4,0)</f>
        <v>90</v>
      </c>
      <c r="F103" s="34">
        <f>VLOOKUP(B103,[1]Sheet1!B$4:F$8446,5,0)</f>
        <v>90</v>
      </c>
      <c r="G103" s="34">
        <f>VLOOKUP(B103,[1]Sheet1!B$4:J$8446,6,0)</f>
        <v>90</v>
      </c>
      <c r="H103" s="34">
        <f>VLOOKUP(B103,[1]Sheet1!B$4:H$8446,7,0)</f>
        <v>90</v>
      </c>
      <c r="I103" s="35" t="str">
        <f t="shared" si="2"/>
        <v>Xuất sắc</v>
      </c>
      <c r="J103" s="34">
        <f>VLOOKUP(B103,[1]Sheet1!B$4:K$8446,9,0)</f>
        <v>90</v>
      </c>
      <c r="K103" s="35" t="str">
        <f t="shared" si="3"/>
        <v>Xuất sắc</v>
      </c>
    </row>
    <row r="104" spans="1:11" ht="15.75" x14ac:dyDescent="0.25">
      <c r="A104" s="12">
        <v>92</v>
      </c>
      <c r="B104" s="31" t="s">
        <v>1694</v>
      </c>
      <c r="C104" s="32" t="s">
        <v>337</v>
      </c>
      <c r="D104" s="37">
        <v>38176</v>
      </c>
      <c r="E104" s="34">
        <f>VLOOKUP(B104,[1]Sheet1!B$4:L$8446,4,0)</f>
        <v>100</v>
      </c>
      <c r="F104" s="34">
        <f>VLOOKUP(B104,[1]Sheet1!B$4:F$8446,5,0)</f>
        <v>100</v>
      </c>
      <c r="G104" s="34">
        <f>VLOOKUP(B104,[1]Sheet1!B$4:J$8446,6,0)</f>
        <v>100</v>
      </c>
      <c r="H104" s="34">
        <f>VLOOKUP(B104,[1]Sheet1!B$4:H$8446,7,0)</f>
        <v>100</v>
      </c>
      <c r="I104" s="35" t="str">
        <f t="shared" si="2"/>
        <v>Xuất sắc</v>
      </c>
      <c r="J104" s="34">
        <f>VLOOKUP(B104,[1]Sheet1!B$4:K$8446,9,0)</f>
        <v>100</v>
      </c>
      <c r="K104" s="35" t="str">
        <f t="shared" si="3"/>
        <v>Xuất sắc</v>
      </c>
    </row>
    <row r="105" spans="1:11" ht="15.75" x14ac:dyDescent="0.25">
      <c r="A105" s="12">
        <v>93</v>
      </c>
      <c r="B105" s="31" t="s">
        <v>1695</v>
      </c>
      <c r="C105" s="32" t="s">
        <v>368</v>
      </c>
      <c r="D105" s="37">
        <v>38345</v>
      </c>
      <c r="E105" s="34">
        <f>VLOOKUP(B105,[1]Sheet1!B$4:L$8446,4,0)</f>
        <v>80</v>
      </c>
      <c r="F105" s="34">
        <f>VLOOKUP(B105,[1]Sheet1!B$4:F$8446,5,0)</f>
        <v>80</v>
      </c>
      <c r="G105" s="34">
        <f>VLOOKUP(B105,[1]Sheet1!B$4:J$8446,6,0)</f>
        <v>80</v>
      </c>
      <c r="H105" s="34">
        <f>VLOOKUP(B105,[1]Sheet1!B$4:H$8446,7,0)</f>
        <v>80</v>
      </c>
      <c r="I105" s="35" t="str">
        <f t="shared" si="2"/>
        <v>Tốt</v>
      </c>
      <c r="J105" s="34">
        <f>VLOOKUP(B105,[1]Sheet1!B$4:K$8446,9,0)</f>
        <v>80</v>
      </c>
      <c r="K105" s="35" t="str">
        <f t="shared" si="3"/>
        <v>Tốt</v>
      </c>
    </row>
    <row r="106" spans="1:11" ht="15.75" x14ac:dyDescent="0.25">
      <c r="A106" s="12">
        <v>94</v>
      </c>
      <c r="B106" s="31" t="s">
        <v>1696</v>
      </c>
      <c r="C106" s="32" t="s">
        <v>320</v>
      </c>
      <c r="D106" s="37">
        <v>38253</v>
      </c>
      <c r="E106" s="34">
        <f>VLOOKUP(B106,[1]Sheet1!B$4:L$8446,4,0)</f>
        <v>80</v>
      </c>
      <c r="F106" s="34">
        <f>VLOOKUP(B106,[1]Sheet1!B$4:F$8446,5,0)</f>
        <v>75</v>
      </c>
      <c r="G106" s="34">
        <f>VLOOKUP(B106,[1]Sheet1!B$4:J$8446,6,0)</f>
        <v>75</v>
      </c>
      <c r="H106" s="34">
        <f>VLOOKUP(B106,[1]Sheet1!B$4:H$8446,7,0)</f>
        <v>75</v>
      </c>
      <c r="I106" s="35" t="str">
        <f t="shared" si="2"/>
        <v>Khá</v>
      </c>
      <c r="J106" s="34">
        <f>VLOOKUP(B106,[1]Sheet1!B$4:K$8446,9,0)</f>
        <v>75</v>
      </c>
      <c r="K106" s="35" t="str">
        <f t="shared" si="3"/>
        <v>Khá</v>
      </c>
    </row>
    <row r="107" spans="1:11" ht="15.75" x14ac:dyDescent="0.25">
      <c r="A107" s="12">
        <v>95</v>
      </c>
      <c r="B107" s="31" t="s">
        <v>1697</v>
      </c>
      <c r="C107" s="32" t="s">
        <v>329</v>
      </c>
      <c r="D107" s="37">
        <v>37991</v>
      </c>
      <c r="E107" s="34">
        <f>VLOOKUP(B107,[1]Sheet1!B$4:L$8446,4,0)</f>
        <v>92</v>
      </c>
      <c r="F107" s="34">
        <f>VLOOKUP(B107,[1]Sheet1!B$4:F$8446,5,0)</f>
        <v>92</v>
      </c>
      <c r="G107" s="34">
        <f>VLOOKUP(B107,[1]Sheet1!B$4:J$8446,6,0)</f>
        <v>92</v>
      </c>
      <c r="H107" s="34">
        <f>VLOOKUP(B107,[1]Sheet1!B$4:H$8446,7,0)</f>
        <v>92</v>
      </c>
      <c r="I107" s="35" t="str">
        <f t="shared" si="2"/>
        <v>Xuất sắc</v>
      </c>
      <c r="J107" s="34">
        <f>VLOOKUP(B107,[1]Sheet1!B$4:K$8446,9,0)</f>
        <v>92</v>
      </c>
      <c r="K107" s="35" t="str">
        <f t="shared" si="3"/>
        <v>Xuất sắc</v>
      </c>
    </row>
    <row r="108" spans="1:11" ht="15.75" x14ac:dyDescent="0.25">
      <c r="A108" s="12">
        <v>96</v>
      </c>
      <c r="B108" s="31" t="s">
        <v>1698</v>
      </c>
      <c r="C108" s="32" t="s">
        <v>301</v>
      </c>
      <c r="D108" s="37">
        <v>38263</v>
      </c>
      <c r="E108" s="34">
        <f>VLOOKUP(B108,[1]Sheet1!B$4:L$8446,4,0)</f>
        <v>76</v>
      </c>
      <c r="F108" s="34">
        <f>VLOOKUP(B108,[1]Sheet1!B$4:F$8446,5,0)</f>
        <v>72</v>
      </c>
      <c r="G108" s="34">
        <f>VLOOKUP(B108,[1]Sheet1!B$4:J$8446,6,0)</f>
        <v>72</v>
      </c>
      <c r="H108" s="34">
        <f>VLOOKUP(B108,[1]Sheet1!B$4:H$8446,7,0)</f>
        <v>72</v>
      </c>
      <c r="I108" s="35" t="str">
        <f t="shared" si="2"/>
        <v>Khá</v>
      </c>
      <c r="J108" s="34">
        <f>VLOOKUP(B108,[1]Sheet1!B$4:K$8446,9,0)</f>
        <v>72</v>
      </c>
      <c r="K108" s="35" t="str">
        <f t="shared" si="3"/>
        <v>Khá</v>
      </c>
    </row>
    <row r="109" spans="1:11" ht="15.75" x14ac:dyDescent="0.25">
      <c r="A109" s="12">
        <v>97</v>
      </c>
      <c r="B109" s="31" t="s">
        <v>1699</v>
      </c>
      <c r="C109" s="32" t="s">
        <v>353</v>
      </c>
      <c r="D109" s="37">
        <v>38231</v>
      </c>
      <c r="E109" s="34">
        <f>VLOOKUP(B109,[1]Sheet1!B$4:L$8446,4,0)</f>
        <v>80</v>
      </c>
      <c r="F109" s="34">
        <f>VLOOKUP(B109,[1]Sheet1!B$4:F$8446,5,0)</f>
        <v>75</v>
      </c>
      <c r="G109" s="34">
        <f>VLOOKUP(B109,[1]Sheet1!B$4:J$8446,6,0)</f>
        <v>75</v>
      </c>
      <c r="H109" s="34">
        <f>VLOOKUP(B109,[1]Sheet1!B$4:H$8446,7,0)</f>
        <v>75</v>
      </c>
      <c r="I109" s="35" t="str">
        <f t="shared" si="2"/>
        <v>Khá</v>
      </c>
      <c r="J109" s="34">
        <f>VLOOKUP(B109,[1]Sheet1!B$4:K$8446,9,0)</f>
        <v>75</v>
      </c>
      <c r="K109" s="35" t="str">
        <f t="shared" si="3"/>
        <v>Khá</v>
      </c>
    </row>
    <row r="110" spans="1:11" ht="15.75" x14ac:dyDescent="0.25">
      <c r="A110" s="12">
        <v>98</v>
      </c>
      <c r="B110" s="31" t="s">
        <v>1700</v>
      </c>
      <c r="C110" s="32" t="s">
        <v>336</v>
      </c>
      <c r="D110" s="37">
        <v>38180</v>
      </c>
      <c r="E110" s="34">
        <f>VLOOKUP(B110,[1]Sheet1!B$4:L$8446,4,0)</f>
        <v>80</v>
      </c>
      <c r="F110" s="34">
        <f>VLOOKUP(B110,[1]Sheet1!B$4:F$8446,5,0)</f>
        <v>73</v>
      </c>
      <c r="G110" s="34">
        <f>VLOOKUP(B110,[1]Sheet1!B$4:J$8446,6,0)</f>
        <v>73</v>
      </c>
      <c r="H110" s="34">
        <f>VLOOKUP(B110,[1]Sheet1!B$4:H$8446,7,0)</f>
        <v>73</v>
      </c>
      <c r="I110" s="35" t="str">
        <f t="shared" si="2"/>
        <v>Khá</v>
      </c>
      <c r="J110" s="34">
        <f>VLOOKUP(B110,[1]Sheet1!B$4:K$8446,9,0)</f>
        <v>73</v>
      </c>
      <c r="K110" s="35" t="str">
        <f t="shared" si="3"/>
        <v>Khá</v>
      </c>
    </row>
    <row r="111" spans="1:11" ht="15.75" x14ac:dyDescent="0.25">
      <c r="A111" s="12">
        <v>99</v>
      </c>
      <c r="B111" s="31" t="s">
        <v>1701</v>
      </c>
      <c r="C111" s="32" t="s">
        <v>308</v>
      </c>
      <c r="D111" s="37">
        <v>38012</v>
      </c>
      <c r="E111" s="34">
        <f>VLOOKUP(B111,[1]Sheet1!B$4:L$8446,4,0)</f>
        <v>80</v>
      </c>
      <c r="F111" s="34">
        <f>VLOOKUP(B111,[1]Sheet1!B$4:F$8446,5,0)</f>
        <v>80</v>
      </c>
      <c r="G111" s="34">
        <f>VLOOKUP(B111,[1]Sheet1!B$4:J$8446,6,0)</f>
        <v>80</v>
      </c>
      <c r="H111" s="34">
        <f>VLOOKUP(B111,[1]Sheet1!B$4:H$8446,7,0)</f>
        <v>80</v>
      </c>
      <c r="I111" s="35" t="str">
        <f t="shared" si="2"/>
        <v>Tốt</v>
      </c>
      <c r="J111" s="34">
        <f>VLOOKUP(B111,[1]Sheet1!B$4:K$8446,9,0)</f>
        <v>80</v>
      </c>
      <c r="K111" s="35" t="str">
        <f t="shared" si="3"/>
        <v>Tốt</v>
      </c>
    </row>
    <row r="112" spans="1:11" ht="15.75" x14ac:dyDescent="0.25">
      <c r="A112" s="12">
        <v>100</v>
      </c>
      <c r="B112" s="31" t="s">
        <v>1702</v>
      </c>
      <c r="C112" s="32" t="s">
        <v>369</v>
      </c>
      <c r="D112" s="37">
        <v>38326</v>
      </c>
      <c r="E112" s="34">
        <f>VLOOKUP(B112,[1]Sheet1!B$4:L$8446,4,0)</f>
        <v>80</v>
      </c>
      <c r="F112" s="34">
        <f>VLOOKUP(B112,[1]Sheet1!B$4:F$8446,5,0)</f>
        <v>80</v>
      </c>
      <c r="G112" s="34">
        <f>VLOOKUP(B112,[1]Sheet1!B$4:J$8446,6,0)</f>
        <v>80</v>
      </c>
      <c r="H112" s="34">
        <f>VLOOKUP(B112,[1]Sheet1!B$4:H$8446,7,0)</f>
        <v>80</v>
      </c>
      <c r="I112" s="35" t="str">
        <f t="shared" si="2"/>
        <v>Tốt</v>
      </c>
      <c r="J112" s="34">
        <f>VLOOKUP(B112,[1]Sheet1!B$4:K$8446,9,0)</f>
        <v>80</v>
      </c>
      <c r="K112" s="35" t="str">
        <f t="shared" si="3"/>
        <v>Tốt</v>
      </c>
    </row>
    <row r="113" spans="1:11" ht="15.75" x14ac:dyDescent="0.25">
      <c r="A113" s="12">
        <v>101</v>
      </c>
      <c r="B113" s="31" t="s">
        <v>1703</v>
      </c>
      <c r="C113" s="32" t="s">
        <v>137</v>
      </c>
      <c r="D113" s="37">
        <v>38215</v>
      </c>
      <c r="E113" s="34">
        <f>VLOOKUP(B113,[1]Sheet1!B$4:L$8446,4,0)</f>
        <v>82</v>
      </c>
      <c r="F113" s="34">
        <f>VLOOKUP(B113,[1]Sheet1!B$4:F$8446,5,0)</f>
        <v>77</v>
      </c>
      <c r="G113" s="34">
        <f>VLOOKUP(B113,[1]Sheet1!B$4:J$8446,6,0)</f>
        <v>77</v>
      </c>
      <c r="H113" s="34">
        <f>VLOOKUP(B113,[1]Sheet1!B$4:H$8446,7,0)</f>
        <v>77</v>
      </c>
      <c r="I113" s="35" t="str">
        <f t="shared" si="2"/>
        <v>Khá</v>
      </c>
      <c r="J113" s="34">
        <f>VLOOKUP(B113,[1]Sheet1!B$4:K$8446,9,0)</f>
        <v>77</v>
      </c>
      <c r="K113" s="35" t="str">
        <f t="shared" si="3"/>
        <v>Khá</v>
      </c>
    </row>
    <row r="114" spans="1:11" ht="15.75" x14ac:dyDescent="0.25">
      <c r="A114" s="12">
        <v>102</v>
      </c>
      <c r="B114" s="31" t="s">
        <v>1704</v>
      </c>
      <c r="C114" s="32" t="s">
        <v>332</v>
      </c>
      <c r="D114" s="37">
        <v>38273</v>
      </c>
      <c r="E114" s="34">
        <f>VLOOKUP(B114,[1]Sheet1!B$4:L$8446,4,0)</f>
        <v>90</v>
      </c>
      <c r="F114" s="34">
        <f>VLOOKUP(B114,[1]Sheet1!B$4:F$8446,5,0)</f>
        <v>85</v>
      </c>
      <c r="G114" s="34">
        <f>VLOOKUP(B114,[1]Sheet1!B$4:J$8446,6,0)</f>
        <v>85</v>
      </c>
      <c r="H114" s="34">
        <f>VLOOKUP(B114,[1]Sheet1!B$4:H$8446,7,0)</f>
        <v>85</v>
      </c>
      <c r="I114" s="35" t="str">
        <f t="shared" si="2"/>
        <v>Tốt</v>
      </c>
      <c r="J114" s="34">
        <f>VLOOKUP(B114,[1]Sheet1!B$4:K$8446,9,0)</f>
        <v>85</v>
      </c>
      <c r="K114" s="35" t="str">
        <f t="shared" si="3"/>
        <v>Tốt</v>
      </c>
    </row>
    <row r="115" spans="1:11" ht="15.75" x14ac:dyDescent="0.25">
      <c r="A115" s="12">
        <v>103</v>
      </c>
      <c r="B115" s="31" t="s">
        <v>1705</v>
      </c>
      <c r="C115" s="32" t="s">
        <v>340</v>
      </c>
      <c r="D115" s="37">
        <v>38327</v>
      </c>
      <c r="E115" s="34">
        <f>VLOOKUP(B115,[1]Sheet1!B$4:L$8446,4,0)</f>
        <v>90</v>
      </c>
      <c r="F115" s="34">
        <f>VLOOKUP(B115,[1]Sheet1!B$4:F$8446,5,0)</f>
        <v>90</v>
      </c>
      <c r="G115" s="34">
        <f>VLOOKUP(B115,[1]Sheet1!B$4:J$8446,6,0)</f>
        <v>90</v>
      </c>
      <c r="H115" s="34">
        <f>VLOOKUP(B115,[1]Sheet1!B$4:H$8446,7,0)</f>
        <v>90</v>
      </c>
      <c r="I115" s="35" t="str">
        <f t="shared" si="2"/>
        <v>Xuất sắc</v>
      </c>
      <c r="J115" s="34">
        <f>VLOOKUP(B115,[1]Sheet1!B$4:K$8446,9,0)</f>
        <v>90</v>
      </c>
      <c r="K115" s="35" t="str">
        <f t="shared" si="3"/>
        <v>Xuất sắc</v>
      </c>
    </row>
    <row r="117" spans="1:11" x14ac:dyDescent="0.25">
      <c r="A117" s="43" t="s">
        <v>375</v>
      </c>
      <c r="B117" s="43"/>
      <c r="C117" s="43"/>
    </row>
  </sheetData>
  <sortState xmlns:xlrd2="http://schemas.microsoft.com/office/spreadsheetml/2017/richdata2" ref="A13:K115">
    <sortCondition ref="B13:B115"/>
  </sortState>
  <mergeCells count="19">
    <mergeCell ref="A6:K6"/>
    <mergeCell ref="A1:D1"/>
    <mergeCell ref="G1:K1"/>
    <mergeCell ref="A2:D2"/>
    <mergeCell ref="G2:K2"/>
    <mergeCell ref="A5:K5"/>
    <mergeCell ref="A117:C11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48667-C394-4E27-974F-CE242AD34120}">
  <dimension ref="A1:K67"/>
  <sheetViews>
    <sheetView topLeftCell="A36" workbookViewId="0">
      <selection activeCell="B13" sqref="B13:K6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2720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2721</v>
      </c>
      <c r="C13" s="32" t="s">
        <v>393</v>
      </c>
      <c r="D13" s="37">
        <v>38056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65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65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2722</v>
      </c>
      <c r="C14" s="32" t="s">
        <v>421</v>
      </c>
      <c r="D14" s="37">
        <v>38187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2723</v>
      </c>
      <c r="C15" s="32" t="s">
        <v>207</v>
      </c>
      <c r="D15" s="37">
        <v>38026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75</v>
      </c>
      <c r="H15" s="34">
        <f>VLOOKUP(B15,[1]Sheet1!B$4:H$8446,7,0)</f>
        <v>75</v>
      </c>
      <c r="I15" s="35" t="str">
        <f t="shared" si="0"/>
        <v>Khá</v>
      </c>
      <c r="J15" s="34">
        <f>VLOOKUP(B15,[1]Sheet1!B$4:K$8446,9,0)</f>
        <v>75</v>
      </c>
      <c r="K15" s="35" t="str">
        <f t="shared" si="1"/>
        <v>Khá</v>
      </c>
    </row>
    <row r="16" spans="1:11" ht="15.75" x14ac:dyDescent="0.25">
      <c r="A16" s="12">
        <v>4</v>
      </c>
      <c r="B16" s="31" t="s">
        <v>2724</v>
      </c>
      <c r="C16" s="32" t="s">
        <v>404</v>
      </c>
      <c r="D16" s="37">
        <v>38263</v>
      </c>
      <c r="E16" s="34">
        <f>VLOOKUP(B16,[1]Sheet1!B$4:L$8446,4,0)</f>
        <v>94</v>
      </c>
      <c r="F16" s="34">
        <f>VLOOKUP(B16,[1]Sheet1!B$4:F$8446,5,0)</f>
        <v>94</v>
      </c>
      <c r="G16" s="34">
        <f>VLOOKUP(B16,[1]Sheet1!B$4:J$8446,6,0)</f>
        <v>89</v>
      </c>
      <c r="H16" s="34">
        <f>VLOOKUP(B16,[1]Sheet1!B$4:H$8446,7,0)</f>
        <v>89</v>
      </c>
      <c r="I16" s="35" t="str">
        <f t="shared" si="0"/>
        <v>Tốt</v>
      </c>
      <c r="J16" s="34">
        <f>VLOOKUP(B16,[1]Sheet1!B$4:K$8446,9,0)</f>
        <v>89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2725</v>
      </c>
      <c r="C17" s="32" t="s">
        <v>400</v>
      </c>
      <c r="D17" s="37">
        <v>38212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2726</v>
      </c>
      <c r="C18" s="32" t="s">
        <v>409</v>
      </c>
      <c r="D18" s="37">
        <v>38105</v>
      </c>
      <c r="E18" s="34">
        <f>VLOOKUP(B18,[1]Sheet1!B$4:L$8446,4,0)</f>
        <v>80</v>
      </c>
      <c r="F18" s="34">
        <f>VLOOKUP(B18,[1]Sheet1!B$4:F$8446,5,0)</f>
        <v>90</v>
      </c>
      <c r="G18" s="34">
        <f>VLOOKUP(B18,[1]Sheet1!B$4:J$8446,6,0)</f>
        <v>85</v>
      </c>
      <c r="H18" s="34">
        <f>VLOOKUP(B18,[1]Sheet1!B$4:H$8446,7,0)</f>
        <v>85</v>
      </c>
      <c r="I18" s="35" t="str">
        <f t="shared" si="0"/>
        <v>Tốt</v>
      </c>
      <c r="J18" s="34">
        <f>VLOOKUP(B18,[1]Sheet1!B$4:K$8446,9,0)</f>
        <v>85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2727</v>
      </c>
      <c r="C19" s="32" t="s">
        <v>382</v>
      </c>
      <c r="D19" s="37">
        <v>38138</v>
      </c>
      <c r="E19" s="34">
        <f>VLOOKUP(B19,[1]Sheet1!B$4:L$8446,4,0)</f>
        <v>82</v>
      </c>
      <c r="F19" s="34">
        <f>VLOOKUP(B19,[1]Sheet1!B$4:F$8446,5,0)</f>
        <v>92</v>
      </c>
      <c r="G19" s="34">
        <f>VLOOKUP(B19,[1]Sheet1!B$4:J$8446,6,0)</f>
        <v>87</v>
      </c>
      <c r="H19" s="34">
        <f>VLOOKUP(B19,[1]Sheet1!B$4:H$8446,7,0)</f>
        <v>87</v>
      </c>
      <c r="I19" s="35" t="str">
        <f t="shared" si="0"/>
        <v>Tốt</v>
      </c>
      <c r="J19" s="34">
        <f>VLOOKUP(B19,[1]Sheet1!B$4:K$8446,9,0)</f>
        <v>87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2728</v>
      </c>
      <c r="C20" s="32" t="s">
        <v>413</v>
      </c>
      <c r="D20" s="37">
        <v>38132</v>
      </c>
      <c r="E20" s="34">
        <f>VLOOKUP(B20,[1]Sheet1!B$4:L$8446,4,0)</f>
        <v>70</v>
      </c>
      <c r="F20" s="34">
        <f>VLOOKUP(B20,[1]Sheet1!B$4:F$8446,5,0)</f>
        <v>75</v>
      </c>
      <c r="G20" s="34">
        <f>VLOOKUP(B20,[1]Sheet1!B$4:J$8446,6,0)</f>
        <v>75</v>
      </c>
      <c r="H20" s="34">
        <f>VLOOKUP(B20,[1]Sheet1!B$4:H$8446,7,0)</f>
        <v>75</v>
      </c>
      <c r="I20" s="35" t="str">
        <f t="shared" si="0"/>
        <v>Khá</v>
      </c>
      <c r="J20" s="34">
        <f>VLOOKUP(B20,[1]Sheet1!B$4:K$8446,9,0)</f>
        <v>75</v>
      </c>
      <c r="K20" s="35" t="str">
        <f t="shared" si="1"/>
        <v>Khá</v>
      </c>
    </row>
    <row r="21" spans="1:11" ht="15.75" x14ac:dyDescent="0.25">
      <c r="A21" s="12">
        <v>9</v>
      </c>
      <c r="B21" s="31" t="s">
        <v>2729</v>
      </c>
      <c r="C21" s="32" t="s">
        <v>379</v>
      </c>
      <c r="D21" s="37">
        <v>36997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2730</v>
      </c>
      <c r="C22" s="32" t="s">
        <v>418</v>
      </c>
      <c r="D22" s="37">
        <v>38153</v>
      </c>
      <c r="E22" s="34">
        <f>VLOOKUP(B22,[1]Sheet1!B$4:L$8446,4,0)</f>
        <v>0</v>
      </c>
      <c r="F22" s="34">
        <f>VLOOKUP(B22,[1]Sheet1!B$4:F$8446,5,0)</f>
        <v>0</v>
      </c>
      <c r="G22" s="34">
        <f>VLOOKUP(B22,[1]Sheet1!B$4:J$8446,6,0)</f>
        <v>0</v>
      </c>
      <c r="H22" s="34">
        <f>VLOOKUP(B22,[1]Sheet1!B$4:H$8446,7,0)</f>
        <v>0</v>
      </c>
      <c r="I22" s="35" t="str">
        <f t="shared" si="0"/>
        <v>Kém</v>
      </c>
      <c r="J22" s="34">
        <f>VLOOKUP(B22,[1]Sheet1!B$4:K$8446,9,0)</f>
        <v>0</v>
      </c>
      <c r="K22" s="35" t="str">
        <f t="shared" si="1"/>
        <v>Kém</v>
      </c>
    </row>
    <row r="23" spans="1:11" ht="15.75" x14ac:dyDescent="0.25">
      <c r="A23" s="12">
        <v>11</v>
      </c>
      <c r="B23" s="31" t="s">
        <v>2731</v>
      </c>
      <c r="C23" s="32" t="s">
        <v>417</v>
      </c>
      <c r="D23" s="37">
        <v>38026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2732</v>
      </c>
      <c r="C24" s="32" t="s">
        <v>133</v>
      </c>
      <c r="D24" s="37">
        <v>38045</v>
      </c>
      <c r="E24" s="34">
        <f>VLOOKUP(B24,[1]Sheet1!B$4:L$8446,4,0)</f>
        <v>80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2733</v>
      </c>
      <c r="C25" s="32" t="s">
        <v>411</v>
      </c>
      <c r="D25" s="37">
        <v>38146</v>
      </c>
      <c r="E25" s="34">
        <f>VLOOKUP(B25,[1]Sheet1!B$4:L$8446,4,0)</f>
        <v>80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12">
        <v>14</v>
      </c>
      <c r="B26" s="31" t="s">
        <v>2734</v>
      </c>
      <c r="C26" s="32" t="s">
        <v>388</v>
      </c>
      <c r="D26" s="37">
        <v>38203</v>
      </c>
      <c r="E26" s="34">
        <f>VLOOKUP(B26,[1]Sheet1!B$4:L$8446,4,0)</f>
        <v>92</v>
      </c>
      <c r="F26" s="34">
        <f>VLOOKUP(B26,[1]Sheet1!B$4:F$8446,5,0)</f>
        <v>92</v>
      </c>
      <c r="G26" s="34">
        <f>VLOOKUP(B26,[1]Sheet1!B$4:J$8446,6,0)</f>
        <v>92</v>
      </c>
      <c r="H26" s="34">
        <f>VLOOKUP(B26,[1]Sheet1!B$4:H$8446,7,0)</f>
        <v>92</v>
      </c>
      <c r="I26" s="35" t="str">
        <f t="shared" si="0"/>
        <v>Xuất sắc</v>
      </c>
      <c r="J26" s="34">
        <f>VLOOKUP(B26,[1]Sheet1!B$4:K$8446,9,0)</f>
        <v>92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2735</v>
      </c>
      <c r="C27" s="32" t="s">
        <v>381</v>
      </c>
      <c r="D27" s="37">
        <v>38218</v>
      </c>
      <c r="E27" s="34">
        <f>VLOOKUP(B27,[1]Sheet1!B$4:L$8446,4,0)</f>
        <v>94</v>
      </c>
      <c r="F27" s="34">
        <f>VLOOKUP(B27,[1]Sheet1!B$4:F$8446,5,0)</f>
        <v>94</v>
      </c>
      <c r="G27" s="34">
        <f>VLOOKUP(B27,[1]Sheet1!B$4:J$8446,6,0)</f>
        <v>94</v>
      </c>
      <c r="H27" s="34">
        <f>VLOOKUP(B27,[1]Sheet1!B$4:H$8446,7,0)</f>
        <v>94</v>
      </c>
      <c r="I27" s="35" t="str">
        <f t="shared" si="0"/>
        <v>Xuất sắc</v>
      </c>
      <c r="J27" s="34">
        <f>VLOOKUP(B27,[1]Sheet1!B$4:K$8446,9,0)</f>
        <v>94</v>
      </c>
      <c r="K27" s="35" t="str">
        <f t="shared" si="1"/>
        <v>Xuất sắc</v>
      </c>
    </row>
    <row r="28" spans="1:11" ht="15.75" x14ac:dyDescent="0.25">
      <c r="A28" s="12">
        <v>16</v>
      </c>
      <c r="B28" s="31" t="s">
        <v>2736</v>
      </c>
      <c r="C28" s="32" t="s">
        <v>412</v>
      </c>
      <c r="D28" s="37">
        <v>38050</v>
      </c>
      <c r="E28" s="34">
        <f>VLOOKUP(B28,[1]Sheet1!B$4:L$8446,4,0)</f>
        <v>96</v>
      </c>
      <c r="F28" s="34">
        <f>VLOOKUP(B28,[1]Sheet1!B$4:F$8446,5,0)</f>
        <v>96</v>
      </c>
      <c r="G28" s="34">
        <f>VLOOKUP(B28,[1]Sheet1!B$4:J$8446,6,0)</f>
        <v>96</v>
      </c>
      <c r="H28" s="34">
        <f>VLOOKUP(B28,[1]Sheet1!B$4:H$8446,7,0)</f>
        <v>96</v>
      </c>
      <c r="I28" s="35" t="str">
        <f t="shared" si="0"/>
        <v>Xuất sắc</v>
      </c>
      <c r="J28" s="34">
        <f>VLOOKUP(B28,[1]Sheet1!B$4:K$8446,9,0)</f>
        <v>96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2737</v>
      </c>
      <c r="C29" s="32" t="s">
        <v>414</v>
      </c>
      <c r="D29" s="37">
        <v>38003</v>
      </c>
      <c r="E29" s="34">
        <f>VLOOKUP(B29,[1]Sheet1!B$4:L$8446,4,0)</f>
        <v>98</v>
      </c>
      <c r="F29" s="34">
        <f>VLOOKUP(B29,[1]Sheet1!B$4:F$8446,5,0)</f>
        <v>98</v>
      </c>
      <c r="G29" s="34">
        <f>VLOOKUP(B29,[1]Sheet1!B$4:J$8446,6,0)</f>
        <v>93</v>
      </c>
      <c r="H29" s="34">
        <f>VLOOKUP(B29,[1]Sheet1!B$4:H$8446,7,0)</f>
        <v>93</v>
      </c>
      <c r="I29" s="35" t="str">
        <f t="shared" si="0"/>
        <v>Xuất sắc</v>
      </c>
      <c r="J29" s="34">
        <f>VLOOKUP(B29,[1]Sheet1!B$4:K$8446,9,0)</f>
        <v>93</v>
      </c>
      <c r="K29" s="35" t="str">
        <f t="shared" si="1"/>
        <v>Xuất sắc</v>
      </c>
    </row>
    <row r="30" spans="1:11" ht="15.75" x14ac:dyDescent="0.25">
      <c r="A30" s="12">
        <v>18</v>
      </c>
      <c r="B30" s="31" t="s">
        <v>2738</v>
      </c>
      <c r="C30" s="32" t="s">
        <v>392</v>
      </c>
      <c r="D30" s="37">
        <v>38286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2739</v>
      </c>
      <c r="C31" s="32" t="s">
        <v>389</v>
      </c>
      <c r="D31" s="37">
        <v>38081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2740</v>
      </c>
      <c r="C32" s="32" t="s">
        <v>394</v>
      </c>
      <c r="D32" s="37">
        <v>38179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2741</v>
      </c>
      <c r="C33" s="32" t="s">
        <v>385</v>
      </c>
      <c r="D33" s="37">
        <v>38329</v>
      </c>
      <c r="E33" s="34">
        <f>VLOOKUP(B33,[1]Sheet1!B$4:L$8446,4,0)</f>
        <v>68</v>
      </c>
      <c r="F33" s="34">
        <f>VLOOKUP(B33,[1]Sheet1!B$4:F$8446,5,0)</f>
        <v>78</v>
      </c>
      <c r="G33" s="34">
        <f>VLOOKUP(B33,[1]Sheet1!B$4:J$8446,6,0)</f>
        <v>70</v>
      </c>
      <c r="H33" s="34">
        <f>VLOOKUP(B33,[1]Sheet1!B$4:H$8446,7,0)</f>
        <v>70</v>
      </c>
      <c r="I33" s="35" t="str">
        <f t="shared" si="0"/>
        <v>Khá</v>
      </c>
      <c r="J33" s="34">
        <f>VLOOKUP(B33,[1]Sheet1!B$4:K$8446,9,0)</f>
        <v>70</v>
      </c>
      <c r="K33" s="35" t="str">
        <f t="shared" si="1"/>
        <v>Khá</v>
      </c>
    </row>
    <row r="34" spans="1:11" ht="15.75" x14ac:dyDescent="0.25">
      <c r="A34" s="12">
        <v>22</v>
      </c>
      <c r="B34" s="31" t="s">
        <v>2742</v>
      </c>
      <c r="C34" s="32" t="s">
        <v>395</v>
      </c>
      <c r="D34" s="37">
        <v>38297</v>
      </c>
      <c r="E34" s="34">
        <f>VLOOKUP(B34,[1]Sheet1!B$4:L$8446,4,0)</f>
        <v>85</v>
      </c>
      <c r="F34" s="34">
        <f>VLOOKUP(B34,[1]Sheet1!B$4:F$8446,5,0)</f>
        <v>85</v>
      </c>
      <c r="G34" s="34">
        <f>VLOOKUP(B34,[1]Sheet1!B$4:J$8446,6,0)</f>
        <v>85</v>
      </c>
      <c r="H34" s="34">
        <f>VLOOKUP(B34,[1]Sheet1!B$4:H$8446,7,0)</f>
        <v>85</v>
      </c>
      <c r="I34" s="35" t="str">
        <f t="shared" si="0"/>
        <v>Tốt</v>
      </c>
      <c r="J34" s="34">
        <f>VLOOKUP(B34,[1]Sheet1!B$4:K$8446,9,0)</f>
        <v>85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2743</v>
      </c>
      <c r="C35" s="32" t="s">
        <v>357</v>
      </c>
      <c r="D35" s="37">
        <v>38288</v>
      </c>
      <c r="E35" s="34">
        <f>VLOOKUP(B35,[1]Sheet1!B$4:L$8446,4,0)</f>
        <v>100</v>
      </c>
      <c r="F35" s="34">
        <f>VLOOKUP(B35,[1]Sheet1!B$4:F$8446,5,0)</f>
        <v>100</v>
      </c>
      <c r="G35" s="34">
        <f>VLOOKUP(B35,[1]Sheet1!B$4:J$8446,6,0)</f>
        <v>100</v>
      </c>
      <c r="H35" s="34">
        <f>VLOOKUP(B35,[1]Sheet1!B$4:H$8446,7,0)</f>
        <v>100</v>
      </c>
      <c r="I35" s="35" t="str">
        <f t="shared" si="0"/>
        <v>Xuất sắc</v>
      </c>
      <c r="J35" s="34">
        <f>VLOOKUP(B35,[1]Sheet1!B$4:K$8446,9,0)</f>
        <v>100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2744</v>
      </c>
      <c r="C36" s="32" t="s">
        <v>384</v>
      </c>
      <c r="D36" s="37">
        <v>37874</v>
      </c>
      <c r="E36" s="34">
        <f>VLOOKUP(B36,[1]Sheet1!B$4:L$8446,4,0)</f>
        <v>70</v>
      </c>
      <c r="F36" s="34">
        <f>VLOOKUP(B36,[1]Sheet1!B$4:F$8446,5,0)</f>
        <v>80</v>
      </c>
      <c r="G36" s="34">
        <f>VLOOKUP(B36,[1]Sheet1!B$4:J$8446,6,0)</f>
        <v>75</v>
      </c>
      <c r="H36" s="34">
        <f>VLOOKUP(B36,[1]Sheet1!B$4:H$8446,7,0)</f>
        <v>75</v>
      </c>
      <c r="I36" s="35" t="str">
        <f t="shared" si="0"/>
        <v>Khá</v>
      </c>
      <c r="J36" s="34">
        <f>VLOOKUP(B36,[1]Sheet1!B$4:K$8446,9,0)</f>
        <v>75</v>
      </c>
      <c r="K36" s="35" t="str">
        <f t="shared" si="1"/>
        <v>Khá</v>
      </c>
    </row>
    <row r="37" spans="1:11" ht="15.75" x14ac:dyDescent="0.25">
      <c r="A37" s="12">
        <v>25</v>
      </c>
      <c r="B37" s="31" t="s">
        <v>2745</v>
      </c>
      <c r="C37" s="32" t="s">
        <v>405</v>
      </c>
      <c r="D37" s="37">
        <v>37996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31.5" x14ac:dyDescent="0.25">
      <c r="A38" s="12">
        <v>26</v>
      </c>
      <c r="B38" s="31" t="s">
        <v>2746</v>
      </c>
      <c r="C38" s="32" t="s">
        <v>380</v>
      </c>
      <c r="D38" s="37">
        <v>38232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85</v>
      </c>
      <c r="H38" s="34">
        <f>VLOOKUP(B38,[1]Sheet1!B$4:H$8446,7,0)</f>
        <v>85</v>
      </c>
      <c r="I38" s="35" t="str">
        <f t="shared" si="0"/>
        <v>Tốt</v>
      </c>
      <c r="J38" s="34">
        <f>VLOOKUP(B38,[1]Sheet1!B$4:K$8446,9,0)</f>
        <v>85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2747</v>
      </c>
      <c r="C39" s="32" t="s">
        <v>419</v>
      </c>
      <c r="D39" s="37">
        <v>38207</v>
      </c>
      <c r="E39" s="34">
        <f>VLOOKUP(B39,[1]Sheet1!B$4:L$8446,4,0)</f>
        <v>84</v>
      </c>
      <c r="F39" s="34">
        <f>VLOOKUP(B39,[1]Sheet1!B$4:F$8446,5,0)</f>
        <v>84</v>
      </c>
      <c r="G39" s="34">
        <f>VLOOKUP(B39,[1]Sheet1!B$4:J$8446,6,0)</f>
        <v>79</v>
      </c>
      <c r="H39" s="34">
        <f>VLOOKUP(B39,[1]Sheet1!B$4:H$8446,7,0)</f>
        <v>84</v>
      </c>
      <c r="I39" s="35" t="str">
        <f t="shared" si="0"/>
        <v>Tốt</v>
      </c>
      <c r="J39" s="34">
        <f>VLOOKUP(B39,[1]Sheet1!B$4:K$8446,9,0)</f>
        <v>84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2748</v>
      </c>
      <c r="C40" s="32" t="s">
        <v>387</v>
      </c>
      <c r="D40" s="37">
        <v>38050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2749</v>
      </c>
      <c r="C41" s="32" t="s">
        <v>408</v>
      </c>
      <c r="D41" s="37">
        <v>37987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2750</v>
      </c>
      <c r="C42" s="32" t="s">
        <v>408</v>
      </c>
      <c r="D42" s="37">
        <v>38211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2751</v>
      </c>
      <c r="C43" s="32" t="s">
        <v>383</v>
      </c>
      <c r="D43" s="37">
        <v>37783</v>
      </c>
      <c r="E43" s="34">
        <f>VLOOKUP(B43,[1]Sheet1!B$4:L$8446,4,0)</f>
        <v>70</v>
      </c>
      <c r="F43" s="34">
        <f>VLOOKUP(B43,[1]Sheet1!B$4:F$8446,5,0)</f>
        <v>77</v>
      </c>
      <c r="G43" s="34">
        <f>VLOOKUP(B43,[1]Sheet1!B$4:J$8446,6,0)</f>
        <v>75</v>
      </c>
      <c r="H43" s="34">
        <f>VLOOKUP(B43,[1]Sheet1!B$4:H$8446,7,0)</f>
        <v>75</v>
      </c>
      <c r="I43" s="35" t="str">
        <f t="shared" si="0"/>
        <v>Khá</v>
      </c>
      <c r="J43" s="34">
        <f>VLOOKUP(B43,[1]Sheet1!B$4:K$8446,9,0)</f>
        <v>75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2752</v>
      </c>
      <c r="C44" s="32" t="s">
        <v>103</v>
      </c>
      <c r="D44" s="37">
        <v>38128</v>
      </c>
      <c r="E44" s="34">
        <f>VLOOKUP(B44,[1]Sheet1!B$4:L$8446,4,0)</f>
        <v>80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2753</v>
      </c>
      <c r="C45" s="32" t="s">
        <v>378</v>
      </c>
      <c r="D45" s="37">
        <v>38256</v>
      </c>
      <c r="E45" s="34">
        <f>VLOOKUP(B45,[1]Sheet1!B$4:L$8446,4,0)</f>
        <v>98</v>
      </c>
      <c r="F45" s="34">
        <f>VLOOKUP(B45,[1]Sheet1!B$4:F$8446,5,0)</f>
        <v>98</v>
      </c>
      <c r="G45" s="34">
        <f>VLOOKUP(B45,[1]Sheet1!B$4:J$8446,6,0)</f>
        <v>93</v>
      </c>
      <c r="H45" s="34">
        <f>VLOOKUP(B45,[1]Sheet1!B$4:H$8446,7,0)</f>
        <v>98</v>
      </c>
      <c r="I45" s="35" t="str">
        <f t="shared" si="0"/>
        <v>Xuất sắc</v>
      </c>
      <c r="J45" s="34">
        <f>VLOOKUP(B45,[1]Sheet1!B$4:K$8446,9,0)</f>
        <v>98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2754</v>
      </c>
      <c r="C46" s="32" t="s">
        <v>397</v>
      </c>
      <c r="D46" s="37">
        <v>37623</v>
      </c>
      <c r="E46" s="34">
        <f>VLOOKUP(B46,[1]Sheet1!B$4:L$8446,4,0)</f>
        <v>70</v>
      </c>
      <c r="F46" s="34">
        <f>VLOOKUP(B46,[1]Sheet1!B$4:F$8446,5,0)</f>
        <v>75</v>
      </c>
      <c r="G46" s="34">
        <f>VLOOKUP(B46,[1]Sheet1!B$4:J$8446,6,0)</f>
        <v>75</v>
      </c>
      <c r="H46" s="34">
        <f>VLOOKUP(B46,[1]Sheet1!B$4:H$8446,7,0)</f>
        <v>75</v>
      </c>
      <c r="I46" s="35" t="str">
        <f t="shared" si="0"/>
        <v>Khá</v>
      </c>
      <c r="J46" s="34">
        <f>VLOOKUP(B46,[1]Sheet1!B$4:K$8446,9,0)</f>
        <v>75</v>
      </c>
      <c r="K46" s="35" t="str">
        <f t="shared" si="1"/>
        <v>Khá</v>
      </c>
    </row>
    <row r="47" spans="1:11" ht="15.75" x14ac:dyDescent="0.25">
      <c r="A47" s="12">
        <v>35</v>
      </c>
      <c r="B47" s="31" t="s">
        <v>2755</v>
      </c>
      <c r="C47" s="32" t="s">
        <v>410</v>
      </c>
      <c r="D47" s="37">
        <v>38122</v>
      </c>
      <c r="E47" s="34">
        <f>VLOOKUP(B47,[1]Sheet1!B$4:L$8446,4,0)</f>
        <v>80</v>
      </c>
      <c r="F47" s="34">
        <f>VLOOKUP(B47,[1]Sheet1!B$4:F$8446,5,0)</f>
        <v>90</v>
      </c>
      <c r="G47" s="34">
        <f>VLOOKUP(B47,[1]Sheet1!B$4:J$8446,6,0)</f>
        <v>85</v>
      </c>
      <c r="H47" s="34">
        <f>VLOOKUP(B47,[1]Sheet1!B$4:H$8446,7,0)</f>
        <v>85</v>
      </c>
      <c r="I47" s="35" t="str">
        <f t="shared" si="0"/>
        <v>Tốt</v>
      </c>
      <c r="J47" s="34">
        <f>VLOOKUP(B47,[1]Sheet1!B$4:K$8446,9,0)</f>
        <v>85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2756</v>
      </c>
      <c r="C48" s="32" t="s">
        <v>399</v>
      </c>
      <c r="D48" s="37">
        <v>38042</v>
      </c>
      <c r="E48" s="34">
        <f>VLOOKUP(B48,[1]Sheet1!B$4:L$8446,4,0)</f>
        <v>94</v>
      </c>
      <c r="F48" s="34">
        <f>VLOOKUP(B48,[1]Sheet1!B$4:F$8446,5,0)</f>
        <v>94</v>
      </c>
      <c r="G48" s="34">
        <f>VLOOKUP(B48,[1]Sheet1!B$4:J$8446,6,0)</f>
        <v>94</v>
      </c>
      <c r="H48" s="34">
        <f>VLOOKUP(B48,[1]Sheet1!B$4:H$8446,7,0)</f>
        <v>94</v>
      </c>
      <c r="I48" s="35" t="str">
        <f t="shared" si="0"/>
        <v>Xuất sắc</v>
      </c>
      <c r="J48" s="34">
        <f>VLOOKUP(B48,[1]Sheet1!B$4:K$8446,9,0)</f>
        <v>94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2757</v>
      </c>
      <c r="C49" s="32" t="s">
        <v>396</v>
      </c>
      <c r="D49" s="37">
        <v>38242</v>
      </c>
      <c r="E49" s="34">
        <f>VLOOKUP(B49,[1]Sheet1!B$4:L$8446,4,0)</f>
        <v>92</v>
      </c>
      <c r="F49" s="34">
        <f>VLOOKUP(B49,[1]Sheet1!B$4:F$8446,5,0)</f>
        <v>92</v>
      </c>
      <c r="G49" s="34">
        <f>VLOOKUP(B49,[1]Sheet1!B$4:J$8446,6,0)</f>
        <v>87</v>
      </c>
      <c r="H49" s="34">
        <f>VLOOKUP(B49,[1]Sheet1!B$4:H$8446,7,0)</f>
        <v>87</v>
      </c>
      <c r="I49" s="35" t="str">
        <f t="shared" si="0"/>
        <v>Tốt</v>
      </c>
      <c r="J49" s="34">
        <f>VLOOKUP(B49,[1]Sheet1!B$4:K$8446,9,0)</f>
        <v>87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2758</v>
      </c>
      <c r="C50" s="32" t="s">
        <v>406</v>
      </c>
      <c r="D50" s="37">
        <v>38302</v>
      </c>
      <c r="E50" s="34">
        <f>VLOOKUP(B50,[1]Sheet1!B$4:L$8446,4,0)</f>
        <v>75</v>
      </c>
      <c r="F50" s="34">
        <f>VLOOKUP(B50,[1]Sheet1!B$4:F$8446,5,0)</f>
        <v>72</v>
      </c>
      <c r="G50" s="34">
        <f>VLOOKUP(B50,[1]Sheet1!B$4:J$8446,6,0)</f>
        <v>72</v>
      </c>
      <c r="H50" s="34">
        <f>VLOOKUP(B50,[1]Sheet1!B$4:H$8446,7,0)</f>
        <v>72</v>
      </c>
      <c r="I50" s="35" t="str">
        <f t="shared" si="0"/>
        <v>Khá</v>
      </c>
      <c r="J50" s="34">
        <f>VLOOKUP(B50,[1]Sheet1!B$4:K$8446,9,0)</f>
        <v>72</v>
      </c>
      <c r="K50" s="35" t="str">
        <f t="shared" si="1"/>
        <v>Khá</v>
      </c>
    </row>
    <row r="51" spans="1:11" ht="15.75" x14ac:dyDescent="0.25">
      <c r="A51" s="12">
        <v>39</v>
      </c>
      <c r="B51" s="31" t="s">
        <v>2759</v>
      </c>
      <c r="C51" s="32" t="s">
        <v>1316</v>
      </c>
      <c r="D51" s="37">
        <v>38022</v>
      </c>
      <c r="E51" s="34">
        <f>VLOOKUP(B51,[1]Sheet1!B$4:L$8446,4,0)</f>
        <v>62</v>
      </c>
      <c r="F51" s="34">
        <f>VLOOKUP(B51,[1]Sheet1!B$4:F$8446,5,0)</f>
        <v>72</v>
      </c>
      <c r="G51" s="34">
        <f>VLOOKUP(B51,[1]Sheet1!B$4:J$8446,6,0)</f>
        <v>72</v>
      </c>
      <c r="H51" s="34">
        <f>VLOOKUP(B51,[1]Sheet1!B$4:H$8446,7,0)</f>
        <v>72</v>
      </c>
      <c r="I51" s="35" t="str">
        <f t="shared" si="0"/>
        <v>Khá</v>
      </c>
      <c r="J51" s="34">
        <f>VLOOKUP(B51,[1]Sheet1!B$4:K$8446,9,0)</f>
        <v>72</v>
      </c>
      <c r="K51" s="35" t="str">
        <f t="shared" si="1"/>
        <v>Khá</v>
      </c>
    </row>
    <row r="52" spans="1:11" ht="15.75" x14ac:dyDescent="0.25">
      <c r="A52" s="12">
        <v>40</v>
      </c>
      <c r="B52" s="31" t="s">
        <v>2760</v>
      </c>
      <c r="C52" s="32" t="s">
        <v>401</v>
      </c>
      <c r="D52" s="37">
        <v>38064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2761</v>
      </c>
      <c r="C53" s="32" t="s">
        <v>386</v>
      </c>
      <c r="D53" s="37">
        <v>38030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75</v>
      </c>
      <c r="H53" s="34">
        <f>VLOOKUP(B53,[1]Sheet1!B$4:H$8446,7,0)</f>
        <v>75</v>
      </c>
      <c r="I53" s="35" t="str">
        <f t="shared" si="0"/>
        <v>Khá</v>
      </c>
      <c r="J53" s="34">
        <f>VLOOKUP(B53,[1]Sheet1!B$4:K$8446,9,0)</f>
        <v>75</v>
      </c>
      <c r="K53" s="35" t="str">
        <f t="shared" si="1"/>
        <v>Khá</v>
      </c>
    </row>
    <row r="54" spans="1:11" ht="15.75" x14ac:dyDescent="0.25">
      <c r="A54" s="12">
        <v>42</v>
      </c>
      <c r="B54" s="31" t="s">
        <v>2762</v>
      </c>
      <c r="C54" s="32" t="s">
        <v>398</v>
      </c>
      <c r="D54" s="37">
        <v>37987</v>
      </c>
      <c r="E54" s="34">
        <f>VLOOKUP(B54,[1]Sheet1!B$4:L$8446,4,0)</f>
        <v>70</v>
      </c>
      <c r="F54" s="34">
        <f>VLOOKUP(B54,[1]Sheet1!B$4:F$8446,5,0)</f>
        <v>75</v>
      </c>
      <c r="G54" s="34">
        <f>VLOOKUP(B54,[1]Sheet1!B$4:J$8446,6,0)</f>
        <v>75</v>
      </c>
      <c r="H54" s="34">
        <f>VLOOKUP(B54,[1]Sheet1!B$4:H$8446,7,0)</f>
        <v>75</v>
      </c>
      <c r="I54" s="35" t="str">
        <f t="shared" si="0"/>
        <v>Khá</v>
      </c>
      <c r="J54" s="34">
        <f>VLOOKUP(B54,[1]Sheet1!B$4:K$8446,9,0)</f>
        <v>75</v>
      </c>
      <c r="K54" s="35" t="str">
        <f t="shared" si="1"/>
        <v>Khá</v>
      </c>
    </row>
    <row r="55" spans="1:11" ht="15.75" x14ac:dyDescent="0.25">
      <c r="A55" s="12">
        <v>43</v>
      </c>
      <c r="B55" s="31" t="s">
        <v>2763</v>
      </c>
      <c r="C55" s="32" t="s">
        <v>415</v>
      </c>
      <c r="D55" s="37">
        <v>38324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85</v>
      </c>
      <c r="H55" s="34">
        <f>VLOOKUP(B55,[1]Sheet1!B$4:H$8446,7,0)</f>
        <v>85</v>
      </c>
      <c r="I55" s="35" t="str">
        <f t="shared" si="0"/>
        <v>Tốt</v>
      </c>
      <c r="J55" s="34">
        <f>VLOOKUP(B55,[1]Sheet1!B$4:K$8446,9,0)</f>
        <v>85</v>
      </c>
      <c r="K55" s="35" t="str">
        <f t="shared" si="1"/>
        <v>Tốt</v>
      </c>
    </row>
    <row r="56" spans="1:11" ht="15.75" x14ac:dyDescent="0.25">
      <c r="A56" s="12">
        <v>44</v>
      </c>
      <c r="B56" s="31" t="s">
        <v>2764</v>
      </c>
      <c r="C56" s="32" t="s">
        <v>376</v>
      </c>
      <c r="D56" s="37">
        <v>37690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75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ht="15.75" x14ac:dyDescent="0.25">
      <c r="A57" s="12">
        <v>45</v>
      </c>
      <c r="B57" s="31" t="s">
        <v>2765</v>
      </c>
      <c r="C57" s="32" t="s">
        <v>403</v>
      </c>
      <c r="D57" s="37">
        <v>38288</v>
      </c>
      <c r="E57" s="34">
        <f>VLOOKUP(B57,[1]Sheet1!B$4:L$8446,4,0)</f>
        <v>80</v>
      </c>
      <c r="F57" s="34">
        <f>VLOOKUP(B57,[1]Sheet1!B$4:F$8446,5,0)</f>
        <v>90</v>
      </c>
      <c r="G57" s="34">
        <f>VLOOKUP(B57,[1]Sheet1!B$4:J$8446,6,0)</f>
        <v>90</v>
      </c>
      <c r="H57" s="34">
        <f>VLOOKUP(B57,[1]Sheet1!B$4:H$8446,7,0)</f>
        <v>90</v>
      </c>
      <c r="I57" s="35" t="str">
        <f t="shared" si="0"/>
        <v>Xuất sắc</v>
      </c>
      <c r="J57" s="34">
        <f>VLOOKUP(B57,[1]Sheet1!B$4:K$8446,9,0)</f>
        <v>90</v>
      </c>
      <c r="K57" s="35" t="str">
        <f t="shared" si="1"/>
        <v>Xuất sắc</v>
      </c>
    </row>
    <row r="58" spans="1:11" ht="15.75" x14ac:dyDescent="0.25">
      <c r="A58" s="12">
        <v>46</v>
      </c>
      <c r="B58" s="31" t="s">
        <v>2766</v>
      </c>
      <c r="C58" s="32" t="s">
        <v>391</v>
      </c>
      <c r="D58" s="37">
        <v>38251</v>
      </c>
      <c r="E58" s="34">
        <f>VLOOKUP(B58,[1]Sheet1!B$4:L$8446,4,0)</f>
        <v>70</v>
      </c>
      <c r="F58" s="34">
        <f>VLOOKUP(B58,[1]Sheet1!B$4:F$8446,5,0)</f>
        <v>80</v>
      </c>
      <c r="G58" s="34">
        <f>VLOOKUP(B58,[1]Sheet1!B$4:J$8446,6,0)</f>
        <v>75</v>
      </c>
      <c r="H58" s="34">
        <f>VLOOKUP(B58,[1]Sheet1!B$4:H$8446,7,0)</f>
        <v>75</v>
      </c>
      <c r="I58" s="35" t="str">
        <f t="shared" si="0"/>
        <v>Khá</v>
      </c>
      <c r="J58" s="34">
        <f>VLOOKUP(B58,[1]Sheet1!B$4:K$8446,9,0)</f>
        <v>75</v>
      </c>
      <c r="K58" s="35" t="str">
        <f t="shared" si="1"/>
        <v>Khá</v>
      </c>
    </row>
    <row r="59" spans="1:11" ht="15.75" x14ac:dyDescent="0.25">
      <c r="A59" s="12">
        <v>47</v>
      </c>
      <c r="B59" s="31" t="s">
        <v>2767</v>
      </c>
      <c r="C59" s="32" t="s">
        <v>390</v>
      </c>
      <c r="D59" s="37">
        <v>38059</v>
      </c>
      <c r="E59" s="34">
        <f>VLOOKUP(B59,[1]Sheet1!B$4:L$8446,4,0)</f>
        <v>96</v>
      </c>
      <c r="F59" s="34">
        <f>VLOOKUP(B59,[1]Sheet1!B$4:F$8446,5,0)</f>
        <v>96</v>
      </c>
      <c r="G59" s="34">
        <f>VLOOKUP(B59,[1]Sheet1!B$4:J$8446,6,0)</f>
        <v>96</v>
      </c>
      <c r="H59" s="34">
        <f>VLOOKUP(B59,[1]Sheet1!B$4:H$8446,7,0)</f>
        <v>96</v>
      </c>
      <c r="I59" s="35" t="str">
        <f t="shared" si="0"/>
        <v>Xuất sắc</v>
      </c>
      <c r="J59" s="34">
        <f>VLOOKUP(B59,[1]Sheet1!B$4:K$8446,9,0)</f>
        <v>96</v>
      </c>
      <c r="K59" s="35" t="str">
        <f t="shared" si="1"/>
        <v>Xuất sắc</v>
      </c>
    </row>
    <row r="60" spans="1:11" ht="15.75" x14ac:dyDescent="0.25">
      <c r="A60" s="12">
        <v>48</v>
      </c>
      <c r="B60" s="31" t="s">
        <v>2768</v>
      </c>
      <c r="C60" s="32" t="s">
        <v>130</v>
      </c>
      <c r="D60" s="37">
        <v>38187</v>
      </c>
      <c r="E60" s="34">
        <f>VLOOKUP(B60,[1]Sheet1!B$4:L$8446,4,0)</f>
        <v>90</v>
      </c>
      <c r="F60" s="34">
        <f>VLOOKUP(B60,[1]Sheet1!B$4:F$8446,5,0)</f>
        <v>90</v>
      </c>
      <c r="G60" s="34">
        <f>VLOOKUP(B60,[1]Sheet1!B$4:J$8446,6,0)</f>
        <v>90</v>
      </c>
      <c r="H60" s="34">
        <f>VLOOKUP(B60,[1]Sheet1!B$4:H$8446,7,0)</f>
        <v>90</v>
      </c>
      <c r="I60" s="35" t="str">
        <f t="shared" si="0"/>
        <v>Xuất sắc</v>
      </c>
      <c r="J60" s="34">
        <f>VLOOKUP(B60,[1]Sheet1!B$4:K$8446,9,0)</f>
        <v>90</v>
      </c>
      <c r="K60" s="35" t="str">
        <f t="shared" si="1"/>
        <v>Xuất sắc</v>
      </c>
    </row>
    <row r="61" spans="1:11" ht="15.75" x14ac:dyDescent="0.25">
      <c r="A61" s="12">
        <v>49</v>
      </c>
      <c r="B61" s="31" t="s">
        <v>2769</v>
      </c>
      <c r="C61" s="32" t="s">
        <v>402</v>
      </c>
      <c r="D61" s="37">
        <v>37644</v>
      </c>
      <c r="E61" s="34">
        <f>VLOOKUP(B61,[1]Sheet1!B$4:L$8446,4,0)</f>
        <v>82</v>
      </c>
      <c r="F61" s="34">
        <f>VLOOKUP(B61,[1]Sheet1!B$4:F$8446,5,0)</f>
        <v>82</v>
      </c>
      <c r="G61" s="34">
        <f>VLOOKUP(B61,[1]Sheet1!B$4:J$8446,6,0)</f>
        <v>77</v>
      </c>
      <c r="H61" s="34">
        <f>VLOOKUP(B61,[1]Sheet1!B$4:H$8446,7,0)</f>
        <v>77</v>
      </c>
      <c r="I61" s="35" t="str">
        <f t="shared" si="0"/>
        <v>Khá</v>
      </c>
      <c r="J61" s="34">
        <f>VLOOKUP(B61,[1]Sheet1!B$4:K$8446,9,0)</f>
        <v>77</v>
      </c>
      <c r="K61" s="35" t="str">
        <f t="shared" si="1"/>
        <v>Khá</v>
      </c>
    </row>
    <row r="62" spans="1:11" ht="15.75" x14ac:dyDescent="0.25">
      <c r="A62" s="12">
        <v>50</v>
      </c>
      <c r="B62" s="31" t="s">
        <v>2770</v>
      </c>
      <c r="C62" s="32" t="s">
        <v>377</v>
      </c>
      <c r="D62" s="37">
        <v>38255</v>
      </c>
      <c r="E62" s="34">
        <f>VLOOKUP(B62,[1]Sheet1!B$4:L$8446,4,0)</f>
        <v>75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90</v>
      </c>
      <c r="I62" s="35" t="str">
        <f t="shared" si="0"/>
        <v>Xuất sắc</v>
      </c>
      <c r="J62" s="34">
        <f>VLOOKUP(B62,[1]Sheet1!B$4:K$8446,9,0)</f>
        <v>90</v>
      </c>
      <c r="K62" s="35" t="str">
        <f t="shared" si="1"/>
        <v>Xuất sắc</v>
      </c>
    </row>
    <row r="63" spans="1:11" ht="15.75" x14ac:dyDescent="0.25">
      <c r="A63" s="12">
        <v>51</v>
      </c>
      <c r="B63" s="31" t="s">
        <v>2771</v>
      </c>
      <c r="C63" s="32" t="s">
        <v>416</v>
      </c>
      <c r="D63" s="37">
        <v>38278</v>
      </c>
      <c r="E63" s="34">
        <f>VLOOKUP(B63,[1]Sheet1!B$4:L$8446,4,0)</f>
        <v>80</v>
      </c>
      <c r="F63" s="34">
        <f>VLOOKUP(B63,[1]Sheet1!B$4:F$8446,5,0)</f>
        <v>80</v>
      </c>
      <c r="G63" s="34">
        <f>VLOOKUP(B63,[1]Sheet1!B$4:J$8446,6,0)</f>
        <v>80</v>
      </c>
      <c r="H63" s="34">
        <f>VLOOKUP(B63,[1]Sheet1!B$4:H$8446,7,0)</f>
        <v>80</v>
      </c>
      <c r="I63" s="35" t="str">
        <f t="shared" si="0"/>
        <v>Tốt</v>
      </c>
      <c r="J63" s="34">
        <f>VLOOKUP(B63,[1]Sheet1!B$4:K$8446,9,0)</f>
        <v>80</v>
      </c>
      <c r="K63" s="35" t="str">
        <f t="shared" si="1"/>
        <v>Tốt</v>
      </c>
    </row>
    <row r="64" spans="1:11" ht="15.75" x14ac:dyDescent="0.25">
      <c r="A64" s="12">
        <v>52</v>
      </c>
      <c r="B64" s="31" t="s">
        <v>2772</v>
      </c>
      <c r="C64" s="32" t="s">
        <v>407</v>
      </c>
      <c r="D64" s="37">
        <v>38062</v>
      </c>
      <c r="E64" s="34">
        <f>VLOOKUP(B64,[1]Sheet1!B$4:L$8446,4,0)</f>
        <v>80</v>
      </c>
      <c r="F64" s="34">
        <f>VLOOKUP(B64,[1]Sheet1!B$4:F$8446,5,0)</f>
        <v>80</v>
      </c>
      <c r="G64" s="34">
        <f>VLOOKUP(B64,[1]Sheet1!B$4:J$8446,6,0)</f>
        <v>80</v>
      </c>
      <c r="H64" s="34">
        <f>VLOOKUP(B64,[1]Sheet1!B$4:H$8446,7,0)</f>
        <v>80</v>
      </c>
      <c r="I64" s="35" t="str">
        <f t="shared" si="0"/>
        <v>Tốt</v>
      </c>
      <c r="J64" s="34">
        <f>VLOOKUP(B64,[1]Sheet1!B$4:K$8446,9,0)</f>
        <v>80</v>
      </c>
      <c r="K64" s="35" t="str">
        <f t="shared" si="1"/>
        <v>Tốt</v>
      </c>
    </row>
    <row r="65" spans="1:11" ht="15.75" x14ac:dyDescent="0.25">
      <c r="A65" s="12">
        <v>53</v>
      </c>
      <c r="B65" s="31" t="s">
        <v>2773</v>
      </c>
      <c r="C65" s="32" t="s">
        <v>420</v>
      </c>
      <c r="D65" s="37">
        <v>38062</v>
      </c>
      <c r="E65" s="34">
        <f>VLOOKUP(B65,[1]Sheet1!B$4:L$8446,4,0)</f>
        <v>92</v>
      </c>
      <c r="F65" s="34">
        <f>VLOOKUP(B65,[1]Sheet1!B$4:F$8446,5,0)</f>
        <v>92</v>
      </c>
      <c r="G65" s="34">
        <f>VLOOKUP(B65,[1]Sheet1!B$4:J$8446,6,0)</f>
        <v>92</v>
      </c>
      <c r="H65" s="34">
        <f>VLOOKUP(B65,[1]Sheet1!B$4:H$8446,7,0)</f>
        <v>92</v>
      </c>
      <c r="I65" s="35" t="str">
        <f t="shared" si="0"/>
        <v>Xuất sắc</v>
      </c>
      <c r="J65" s="34">
        <f>VLOOKUP(B65,[1]Sheet1!B$4:K$8446,9,0)</f>
        <v>92</v>
      </c>
      <c r="K65" s="35" t="str">
        <f t="shared" si="1"/>
        <v>Xuất sắc</v>
      </c>
    </row>
    <row r="67" spans="1:11" x14ac:dyDescent="0.25">
      <c r="A67" s="43" t="s">
        <v>1154</v>
      </c>
      <c r="B67" s="43"/>
      <c r="C67" s="43"/>
    </row>
  </sheetData>
  <sortState xmlns:xlrd2="http://schemas.microsoft.com/office/spreadsheetml/2017/richdata2" ref="A13:K65">
    <sortCondition ref="B13:B65"/>
  </sortState>
  <mergeCells count="19">
    <mergeCell ref="A6:K6"/>
    <mergeCell ref="A1:D1"/>
    <mergeCell ref="G1:K1"/>
    <mergeCell ref="A2:D2"/>
    <mergeCell ref="G2:K2"/>
    <mergeCell ref="A5:K5"/>
    <mergeCell ref="A67:C6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D388-01B0-44B7-A56F-8661C6F9D496}">
  <dimension ref="A1:K71"/>
  <sheetViews>
    <sheetView topLeftCell="A55" workbookViewId="0">
      <selection activeCell="B13" sqref="B13:K69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8.1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1767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1710</v>
      </c>
      <c r="C13" s="32" t="s">
        <v>422</v>
      </c>
      <c r="D13" s="37">
        <v>38666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69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69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1711</v>
      </c>
      <c r="C14" s="32" t="s">
        <v>423</v>
      </c>
      <c r="D14" s="37">
        <v>38363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1712</v>
      </c>
      <c r="C15" s="32" t="s">
        <v>424</v>
      </c>
      <c r="D15" s="37">
        <v>38654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1713</v>
      </c>
      <c r="C16" s="32" t="s">
        <v>425</v>
      </c>
      <c r="D16" s="37">
        <v>38418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1714</v>
      </c>
      <c r="C17" s="32" t="s">
        <v>426</v>
      </c>
      <c r="D17" s="37">
        <v>38363</v>
      </c>
      <c r="E17" s="34">
        <f>VLOOKUP(B17,[1]Sheet1!B$4:L$8446,4,0)</f>
        <v>90</v>
      </c>
      <c r="F17" s="34">
        <f>VLOOKUP(B17,[1]Sheet1!B$4:F$8446,5,0)</f>
        <v>90</v>
      </c>
      <c r="G17" s="34">
        <f>VLOOKUP(B17,[1]Sheet1!B$4:J$8446,6,0)</f>
        <v>90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1715</v>
      </c>
      <c r="C18" s="32" t="s">
        <v>427</v>
      </c>
      <c r="D18" s="37">
        <v>38520</v>
      </c>
      <c r="E18" s="34">
        <f>VLOOKUP(B18,[1]Sheet1!B$4:L$8446,4,0)</f>
        <v>92</v>
      </c>
      <c r="F18" s="34">
        <f>VLOOKUP(B18,[1]Sheet1!B$4:F$8446,5,0)</f>
        <v>92</v>
      </c>
      <c r="G18" s="34">
        <f>VLOOKUP(B18,[1]Sheet1!B$4:J$8446,6,0)</f>
        <v>92</v>
      </c>
      <c r="H18" s="34">
        <f>VLOOKUP(B18,[1]Sheet1!B$4:H$8446,7,0)</f>
        <v>92</v>
      </c>
      <c r="I18" s="35" t="str">
        <f t="shared" si="0"/>
        <v>Xuất sắc</v>
      </c>
      <c r="J18" s="34">
        <f>VLOOKUP(B18,[1]Sheet1!B$4:K$8446,9,0)</f>
        <v>92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1716</v>
      </c>
      <c r="C19" s="32" t="s">
        <v>428</v>
      </c>
      <c r="D19" s="37">
        <v>38561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1717</v>
      </c>
      <c r="C20" s="32" t="s">
        <v>429</v>
      </c>
      <c r="D20" s="37">
        <v>38712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1718</v>
      </c>
      <c r="C21" s="32" t="s">
        <v>430</v>
      </c>
      <c r="D21" s="37">
        <v>38470</v>
      </c>
      <c r="E21" s="34">
        <f>VLOOKUP(B21,[1]Sheet1!B$4:L$8446,4,0)</f>
        <v>96</v>
      </c>
      <c r="F21" s="34">
        <f>VLOOKUP(B21,[1]Sheet1!B$4:F$8446,5,0)</f>
        <v>94</v>
      </c>
      <c r="G21" s="34">
        <f>VLOOKUP(B21,[1]Sheet1!B$4:J$8446,6,0)</f>
        <v>94</v>
      </c>
      <c r="H21" s="34">
        <f>VLOOKUP(B21,[1]Sheet1!B$4:H$8446,7,0)</f>
        <v>94</v>
      </c>
      <c r="I21" s="35" t="str">
        <f t="shared" si="0"/>
        <v>Xuất sắc</v>
      </c>
      <c r="J21" s="34">
        <f>VLOOKUP(B21,[1]Sheet1!B$4:K$8446,9,0)</f>
        <v>94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1719</v>
      </c>
      <c r="C22" s="32" t="s">
        <v>142</v>
      </c>
      <c r="D22" s="37">
        <v>38703</v>
      </c>
      <c r="E22" s="34">
        <f>VLOOKUP(B22,[1]Sheet1!B$4:L$8446,4,0)</f>
        <v>70</v>
      </c>
      <c r="F22" s="34">
        <f>VLOOKUP(B22,[1]Sheet1!B$4:F$8446,5,0)</f>
        <v>77</v>
      </c>
      <c r="G22" s="34">
        <f>VLOOKUP(B22,[1]Sheet1!B$4:J$8446,6,0)</f>
        <v>77</v>
      </c>
      <c r="H22" s="34">
        <f>VLOOKUP(B22,[1]Sheet1!B$4:H$8446,7,0)</f>
        <v>77</v>
      </c>
      <c r="I22" s="35" t="str">
        <f t="shared" si="0"/>
        <v>Khá</v>
      </c>
      <c r="J22" s="34">
        <f>VLOOKUP(B22,[1]Sheet1!B$4:K$8446,9,0)</f>
        <v>77</v>
      </c>
      <c r="K22" s="35" t="str">
        <f t="shared" si="1"/>
        <v>Khá</v>
      </c>
    </row>
    <row r="23" spans="1:11" ht="15.75" x14ac:dyDescent="0.25">
      <c r="A23" s="12">
        <v>11</v>
      </c>
      <c r="B23" s="31" t="s">
        <v>1720</v>
      </c>
      <c r="C23" s="32" t="s">
        <v>431</v>
      </c>
      <c r="D23" s="37">
        <v>38381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1721</v>
      </c>
      <c r="C24" s="32" t="s">
        <v>432</v>
      </c>
      <c r="D24" s="37">
        <v>37213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1722</v>
      </c>
      <c r="C25" s="32" t="s">
        <v>433</v>
      </c>
      <c r="D25" s="37">
        <v>38543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1723</v>
      </c>
      <c r="C26" s="32" t="s">
        <v>434</v>
      </c>
      <c r="D26" s="37">
        <v>38625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1724</v>
      </c>
      <c r="C27" s="32" t="s">
        <v>118</v>
      </c>
      <c r="D27" s="37">
        <v>38699</v>
      </c>
      <c r="E27" s="34">
        <f>VLOOKUP(B27,[1]Sheet1!B$4:L$8446,4,0)</f>
        <v>86</v>
      </c>
      <c r="F27" s="34">
        <f>VLOOKUP(B27,[1]Sheet1!B$4:F$8446,5,0)</f>
        <v>86</v>
      </c>
      <c r="G27" s="34">
        <f>VLOOKUP(B27,[1]Sheet1!B$4:J$8446,6,0)</f>
        <v>86</v>
      </c>
      <c r="H27" s="34">
        <f>VLOOKUP(B27,[1]Sheet1!B$4:H$8446,7,0)</f>
        <v>86</v>
      </c>
      <c r="I27" s="35" t="str">
        <f t="shared" si="0"/>
        <v>Tốt</v>
      </c>
      <c r="J27" s="34">
        <f>VLOOKUP(B27,[1]Sheet1!B$4:K$8446,9,0)</f>
        <v>86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1725</v>
      </c>
      <c r="C28" s="32" t="s">
        <v>435</v>
      </c>
      <c r="D28" s="37">
        <v>38616</v>
      </c>
      <c r="E28" s="34">
        <f>VLOOKUP(B28,[1]Sheet1!B$4:L$8446,4,0)</f>
        <v>92</v>
      </c>
      <c r="F28" s="34">
        <f>VLOOKUP(B28,[1]Sheet1!B$4:F$8446,5,0)</f>
        <v>92</v>
      </c>
      <c r="G28" s="34">
        <f>VLOOKUP(B28,[1]Sheet1!B$4:J$8446,6,0)</f>
        <v>92</v>
      </c>
      <c r="H28" s="34">
        <f>VLOOKUP(B28,[1]Sheet1!B$4:H$8446,7,0)</f>
        <v>92</v>
      </c>
      <c r="I28" s="35" t="str">
        <f t="shared" si="0"/>
        <v>Xuất sắc</v>
      </c>
      <c r="J28" s="34">
        <f>VLOOKUP(B28,[1]Sheet1!B$4:K$8446,9,0)</f>
        <v>92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1726</v>
      </c>
      <c r="C29" s="32" t="s">
        <v>436</v>
      </c>
      <c r="D29" s="37">
        <v>38513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12">
        <v>18</v>
      </c>
      <c r="B30" s="31" t="s">
        <v>1727</v>
      </c>
      <c r="C30" s="32" t="s">
        <v>327</v>
      </c>
      <c r="D30" s="37">
        <v>38634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1728</v>
      </c>
      <c r="C31" s="32" t="s">
        <v>437</v>
      </c>
      <c r="D31" s="37">
        <v>38713</v>
      </c>
      <c r="E31" s="34">
        <f>VLOOKUP(B31,[1]Sheet1!B$4:L$8446,4,0)</f>
        <v>94</v>
      </c>
      <c r="F31" s="34">
        <f>VLOOKUP(B31,[1]Sheet1!B$4:F$8446,5,0)</f>
        <v>84</v>
      </c>
      <c r="G31" s="34">
        <f>VLOOKUP(B31,[1]Sheet1!B$4:J$8446,6,0)</f>
        <v>84</v>
      </c>
      <c r="H31" s="34">
        <f>VLOOKUP(B31,[1]Sheet1!B$4:H$8446,7,0)</f>
        <v>84</v>
      </c>
      <c r="I31" s="35" t="str">
        <f t="shared" si="0"/>
        <v>Tốt</v>
      </c>
      <c r="J31" s="34">
        <f>VLOOKUP(B31,[1]Sheet1!B$4:K$8446,9,0)</f>
        <v>84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1729</v>
      </c>
      <c r="C32" s="32" t="s">
        <v>438</v>
      </c>
      <c r="D32" s="37">
        <v>38365</v>
      </c>
      <c r="E32" s="34">
        <f>VLOOKUP(B32,[1]Sheet1!B$4:L$8446,4,0)</f>
        <v>90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1730</v>
      </c>
      <c r="C33" s="32" t="s">
        <v>441</v>
      </c>
      <c r="D33" s="37">
        <v>38391</v>
      </c>
      <c r="E33" s="34">
        <f>VLOOKUP(B33,[1]Sheet1!B$4:L$8446,4,0)</f>
        <v>90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90</v>
      </c>
      <c r="I33" s="35" t="str">
        <f t="shared" si="0"/>
        <v>Xuất sắc</v>
      </c>
      <c r="J33" s="34">
        <f>VLOOKUP(B33,[1]Sheet1!B$4:K$8446,9,0)</f>
        <v>90</v>
      </c>
      <c r="K33" s="35" t="str">
        <f t="shared" si="1"/>
        <v>Xuất sắc</v>
      </c>
    </row>
    <row r="34" spans="1:11" ht="31.5" x14ac:dyDescent="0.25">
      <c r="A34" s="12">
        <v>22</v>
      </c>
      <c r="B34" s="31" t="s">
        <v>1731</v>
      </c>
      <c r="C34" s="32" t="s">
        <v>442</v>
      </c>
      <c r="D34" s="37">
        <v>38504</v>
      </c>
      <c r="E34" s="34">
        <f>VLOOKUP(B34,[1]Sheet1!B$4:L$8446,4,0)</f>
        <v>100</v>
      </c>
      <c r="F34" s="34">
        <f>VLOOKUP(B34,[1]Sheet1!B$4:F$8446,5,0)</f>
        <v>100</v>
      </c>
      <c r="G34" s="34">
        <f>VLOOKUP(B34,[1]Sheet1!B$4:J$8446,6,0)</f>
        <v>100</v>
      </c>
      <c r="H34" s="34">
        <f>VLOOKUP(B34,[1]Sheet1!B$4:H$8446,7,0)</f>
        <v>100</v>
      </c>
      <c r="I34" s="35" t="str">
        <f t="shared" si="0"/>
        <v>Xuất sắc</v>
      </c>
      <c r="J34" s="34">
        <f>VLOOKUP(B34,[1]Sheet1!B$4:K$8446,9,0)</f>
        <v>100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1732</v>
      </c>
      <c r="C35" s="32" t="s">
        <v>443</v>
      </c>
      <c r="D35" s="37">
        <v>38649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1733</v>
      </c>
      <c r="C36" s="32" t="s">
        <v>439</v>
      </c>
      <c r="D36" s="37">
        <v>38384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1734</v>
      </c>
      <c r="C37" s="32" t="s">
        <v>440</v>
      </c>
      <c r="D37" s="37">
        <v>38650</v>
      </c>
      <c r="E37" s="34">
        <f>VLOOKUP(B37,[1]Sheet1!B$4:L$8446,4,0)</f>
        <v>84</v>
      </c>
      <c r="F37" s="34">
        <f>VLOOKUP(B37,[1]Sheet1!B$4:F$8446,5,0)</f>
        <v>84</v>
      </c>
      <c r="G37" s="34">
        <f>VLOOKUP(B37,[1]Sheet1!B$4:J$8446,6,0)</f>
        <v>84</v>
      </c>
      <c r="H37" s="34">
        <f>VLOOKUP(B37,[1]Sheet1!B$4:H$8446,7,0)</f>
        <v>84</v>
      </c>
      <c r="I37" s="35" t="str">
        <f t="shared" si="0"/>
        <v>Tốt</v>
      </c>
      <c r="J37" s="34">
        <f>VLOOKUP(B37,[1]Sheet1!B$4:K$8446,9,0)</f>
        <v>84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1735</v>
      </c>
      <c r="C38" s="32" t="s">
        <v>444</v>
      </c>
      <c r="D38" s="37">
        <v>38665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1736</v>
      </c>
      <c r="C39" s="32" t="s">
        <v>445</v>
      </c>
      <c r="D39" s="37">
        <v>38570</v>
      </c>
      <c r="E39" s="34">
        <f>VLOOKUP(B39,[1]Sheet1!B$4:L$8446,4,0)</f>
        <v>92</v>
      </c>
      <c r="F39" s="34">
        <f>VLOOKUP(B39,[1]Sheet1!B$4:F$8446,5,0)</f>
        <v>92</v>
      </c>
      <c r="G39" s="34">
        <f>VLOOKUP(B39,[1]Sheet1!B$4:J$8446,6,0)</f>
        <v>92</v>
      </c>
      <c r="H39" s="34">
        <f>VLOOKUP(B39,[1]Sheet1!B$4:H$8446,7,0)</f>
        <v>92</v>
      </c>
      <c r="I39" s="35" t="str">
        <f t="shared" si="0"/>
        <v>Xuất sắc</v>
      </c>
      <c r="J39" s="34">
        <f>VLOOKUP(B39,[1]Sheet1!B$4:K$8446,9,0)</f>
        <v>92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1737</v>
      </c>
      <c r="C40" s="32" t="s">
        <v>446</v>
      </c>
      <c r="D40" s="37">
        <v>38645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1738</v>
      </c>
      <c r="C41" s="32" t="s">
        <v>447</v>
      </c>
      <c r="D41" s="37">
        <v>38674</v>
      </c>
      <c r="E41" s="34">
        <f>VLOOKUP(B41,[1]Sheet1!B$4:L$8446,4,0)</f>
        <v>92</v>
      </c>
      <c r="F41" s="34">
        <f>VLOOKUP(B41,[1]Sheet1!B$4:F$8446,5,0)</f>
        <v>92</v>
      </c>
      <c r="G41" s="34">
        <f>VLOOKUP(B41,[1]Sheet1!B$4:J$8446,6,0)</f>
        <v>92</v>
      </c>
      <c r="H41" s="34">
        <f>VLOOKUP(B41,[1]Sheet1!B$4:H$8446,7,0)</f>
        <v>92</v>
      </c>
      <c r="I41" s="35" t="str">
        <f t="shared" si="0"/>
        <v>Xuất sắc</v>
      </c>
      <c r="J41" s="34">
        <f>VLOOKUP(B41,[1]Sheet1!B$4:K$8446,9,0)</f>
        <v>92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1739</v>
      </c>
      <c r="C42" s="32" t="s">
        <v>448</v>
      </c>
      <c r="D42" s="37">
        <v>38685</v>
      </c>
      <c r="E42" s="34">
        <f>VLOOKUP(B42,[1]Sheet1!B$4:L$8446,4,0)</f>
        <v>98</v>
      </c>
      <c r="F42" s="34">
        <f>VLOOKUP(B42,[1]Sheet1!B$4:F$8446,5,0)</f>
        <v>98</v>
      </c>
      <c r="G42" s="34">
        <f>VLOOKUP(B42,[1]Sheet1!B$4:J$8446,6,0)</f>
        <v>98</v>
      </c>
      <c r="H42" s="34">
        <f>VLOOKUP(B42,[1]Sheet1!B$4:H$8446,7,0)</f>
        <v>98</v>
      </c>
      <c r="I42" s="35" t="str">
        <f t="shared" si="0"/>
        <v>Xuất sắc</v>
      </c>
      <c r="J42" s="34">
        <f>VLOOKUP(B42,[1]Sheet1!B$4:K$8446,9,0)</f>
        <v>98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1740</v>
      </c>
      <c r="C43" s="32" t="s">
        <v>136</v>
      </c>
      <c r="D43" s="37">
        <v>38542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1741</v>
      </c>
      <c r="C44" s="32" t="s">
        <v>449</v>
      </c>
      <c r="D44" s="37">
        <v>38625</v>
      </c>
      <c r="E44" s="34">
        <f>VLOOKUP(B44,[1]Sheet1!B$4:L$8446,4,0)</f>
        <v>82</v>
      </c>
      <c r="F44" s="34">
        <f>VLOOKUP(B44,[1]Sheet1!B$4:F$8446,5,0)</f>
        <v>82</v>
      </c>
      <c r="G44" s="34">
        <f>VLOOKUP(B44,[1]Sheet1!B$4:J$8446,6,0)</f>
        <v>82</v>
      </c>
      <c r="H44" s="34">
        <f>VLOOKUP(B44,[1]Sheet1!B$4:H$8446,7,0)</f>
        <v>82</v>
      </c>
      <c r="I44" s="35" t="str">
        <f t="shared" si="0"/>
        <v>Tốt</v>
      </c>
      <c r="J44" s="34">
        <f>VLOOKUP(B44,[1]Sheet1!B$4:K$8446,9,0)</f>
        <v>82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1742</v>
      </c>
      <c r="C45" s="32" t="s">
        <v>450</v>
      </c>
      <c r="D45" s="37">
        <v>38616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1743</v>
      </c>
      <c r="C46" s="32" t="s">
        <v>451</v>
      </c>
      <c r="D46" s="37">
        <v>38455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1744</v>
      </c>
      <c r="C47" s="32" t="s">
        <v>452</v>
      </c>
      <c r="D47" s="37">
        <v>38691</v>
      </c>
      <c r="E47" s="34">
        <f>VLOOKUP(B47,[1]Sheet1!B$4:L$8446,4,0)</f>
        <v>94</v>
      </c>
      <c r="F47" s="34">
        <f>VLOOKUP(B47,[1]Sheet1!B$4:F$8446,5,0)</f>
        <v>94</v>
      </c>
      <c r="G47" s="34">
        <f>VLOOKUP(B47,[1]Sheet1!B$4:J$8446,6,0)</f>
        <v>94</v>
      </c>
      <c r="H47" s="34">
        <f>VLOOKUP(B47,[1]Sheet1!B$4:H$8446,7,0)</f>
        <v>94</v>
      </c>
      <c r="I47" s="35" t="str">
        <f t="shared" si="0"/>
        <v>Xuất sắc</v>
      </c>
      <c r="J47" s="34">
        <f>VLOOKUP(B47,[1]Sheet1!B$4:K$8446,9,0)</f>
        <v>94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1745</v>
      </c>
      <c r="C48" s="32" t="s">
        <v>453</v>
      </c>
      <c r="D48" s="37">
        <v>38535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1746</v>
      </c>
      <c r="C49" s="32" t="s">
        <v>454</v>
      </c>
      <c r="D49" s="37">
        <v>38659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1747</v>
      </c>
      <c r="C50" s="32" t="s">
        <v>455</v>
      </c>
      <c r="D50" s="37">
        <v>38475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1748</v>
      </c>
      <c r="C51" s="32" t="s">
        <v>456</v>
      </c>
      <c r="D51" s="37">
        <v>38529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1749</v>
      </c>
      <c r="C52" s="32" t="s">
        <v>457</v>
      </c>
      <c r="D52" s="37">
        <v>38510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12">
        <v>41</v>
      </c>
      <c r="B53" s="31" t="s">
        <v>1750</v>
      </c>
      <c r="C53" s="32" t="s">
        <v>458</v>
      </c>
      <c r="D53" s="37">
        <v>38550</v>
      </c>
      <c r="E53" s="34">
        <f>VLOOKUP(B53,[1]Sheet1!B$4:L$8446,4,0)</f>
        <v>92</v>
      </c>
      <c r="F53" s="34">
        <f>VLOOKUP(B53,[1]Sheet1!B$4:F$8446,5,0)</f>
        <v>92</v>
      </c>
      <c r="G53" s="34">
        <f>VLOOKUP(B53,[1]Sheet1!B$4:J$8446,6,0)</f>
        <v>92</v>
      </c>
      <c r="H53" s="34">
        <f>VLOOKUP(B53,[1]Sheet1!B$4:H$8446,7,0)</f>
        <v>92</v>
      </c>
      <c r="I53" s="35" t="str">
        <f t="shared" si="0"/>
        <v>Xuất sắc</v>
      </c>
      <c r="J53" s="34">
        <f>VLOOKUP(B53,[1]Sheet1!B$4:K$8446,9,0)</f>
        <v>92</v>
      </c>
      <c r="K53" s="35" t="str">
        <f t="shared" si="1"/>
        <v>Xuất sắc</v>
      </c>
    </row>
    <row r="54" spans="1:11" ht="15.75" x14ac:dyDescent="0.25">
      <c r="A54" s="12">
        <v>42</v>
      </c>
      <c r="B54" s="31" t="s">
        <v>1751</v>
      </c>
      <c r="C54" s="32" t="s">
        <v>459</v>
      </c>
      <c r="D54" s="37">
        <v>38645</v>
      </c>
      <c r="E54" s="34">
        <f>VLOOKUP(B54,[1]Sheet1!B$4:L$8446,4,0)</f>
        <v>92</v>
      </c>
      <c r="F54" s="34">
        <f>VLOOKUP(B54,[1]Sheet1!B$4:F$8446,5,0)</f>
        <v>92</v>
      </c>
      <c r="G54" s="34">
        <f>VLOOKUP(B54,[1]Sheet1!B$4:J$8446,6,0)</f>
        <v>92</v>
      </c>
      <c r="H54" s="34">
        <f>VLOOKUP(B54,[1]Sheet1!B$4:H$8446,7,0)</f>
        <v>92</v>
      </c>
      <c r="I54" s="35" t="str">
        <f t="shared" si="0"/>
        <v>Xuất sắc</v>
      </c>
      <c r="J54" s="34">
        <f>VLOOKUP(B54,[1]Sheet1!B$4:K$8446,9,0)</f>
        <v>92</v>
      </c>
      <c r="K54" s="35" t="str">
        <f t="shared" si="1"/>
        <v>Xuất sắc</v>
      </c>
    </row>
    <row r="55" spans="1:11" ht="15.75" x14ac:dyDescent="0.25">
      <c r="A55" s="12">
        <v>43</v>
      </c>
      <c r="B55" s="31" t="s">
        <v>1752</v>
      </c>
      <c r="C55" s="32" t="s">
        <v>460</v>
      </c>
      <c r="D55" s="37">
        <v>38694</v>
      </c>
      <c r="E55" s="34">
        <f>VLOOKUP(B55,[1]Sheet1!B$4:L$8446,4,0)</f>
        <v>85</v>
      </c>
      <c r="F55" s="34">
        <f>VLOOKUP(B55,[1]Sheet1!B$4:F$8446,5,0)</f>
        <v>85</v>
      </c>
      <c r="G55" s="34">
        <f>VLOOKUP(B55,[1]Sheet1!B$4:J$8446,6,0)</f>
        <v>85</v>
      </c>
      <c r="H55" s="34">
        <f>VLOOKUP(B55,[1]Sheet1!B$4:H$8446,7,0)</f>
        <v>85</v>
      </c>
      <c r="I55" s="35" t="str">
        <f t="shared" si="0"/>
        <v>Tốt</v>
      </c>
      <c r="J55" s="34">
        <f>VLOOKUP(B55,[1]Sheet1!B$4:K$8446,9,0)</f>
        <v>85</v>
      </c>
      <c r="K55" s="35" t="str">
        <f t="shared" si="1"/>
        <v>Tốt</v>
      </c>
    </row>
    <row r="56" spans="1:11" ht="15.75" x14ac:dyDescent="0.25">
      <c r="A56" s="12">
        <v>44</v>
      </c>
      <c r="B56" s="31" t="s">
        <v>1753</v>
      </c>
      <c r="C56" s="32" t="s">
        <v>461</v>
      </c>
      <c r="D56" s="37">
        <v>37505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ht="15.75" x14ac:dyDescent="0.25">
      <c r="A57" s="12">
        <v>45</v>
      </c>
      <c r="B57" s="31" t="s">
        <v>1754</v>
      </c>
      <c r="C57" s="32" t="s">
        <v>462</v>
      </c>
      <c r="D57" s="37">
        <v>38585</v>
      </c>
      <c r="E57" s="34">
        <f>VLOOKUP(B57,[1]Sheet1!B$4:L$8446,4,0)</f>
        <v>100</v>
      </c>
      <c r="F57" s="34">
        <f>VLOOKUP(B57,[1]Sheet1!B$4:F$8446,5,0)</f>
        <v>100</v>
      </c>
      <c r="G57" s="34">
        <f>VLOOKUP(B57,[1]Sheet1!B$4:J$8446,6,0)</f>
        <v>100</v>
      </c>
      <c r="H57" s="34">
        <f>VLOOKUP(B57,[1]Sheet1!B$4:H$8446,7,0)</f>
        <v>100</v>
      </c>
      <c r="I57" s="35" t="str">
        <f t="shared" si="0"/>
        <v>Xuất sắc</v>
      </c>
      <c r="J57" s="34">
        <f>VLOOKUP(B57,[1]Sheet1!B$4:K$8446,9,0)</f>
        <v>100</v>
      </c>
      <c r="K57" s="35" t="str">
        <f t="shared" si="1"/>
        <v>Xuất sắc</v>
      </c>
    </row>
    <row r="58" spans="1:11" ht="15.75" x14ac:dyDescent="0.25">
      <c r="A58" s="12">
        <v>46</v>
      </c>
      <c r="B58" s="31" t="s">
        <v>1755</v>
      </c>
      <c r="C58" s="32" t="s">
        <v>468</v>
      </c>
      <c r="D58" s="37">
        <v>38354</v>
      </c>
      <c r="E58" s="34">
        <f>VLOOKUP(B58,[1]Sheet1!B$4:L$8446,4,0)</f>
        <v>90</v>
      </c>
      <c r="F58" s="34">
        <f>VLOOKUP(B58,[1]Sheet1!B$4:F$8446,5,0)</f>
        <v>90</v>
      </c>
      <c r="G58" s="34">
        <f>VLOOKUP(B58,[1]Sheet1!B$4:J$8446,6,0)</f>
        <v>90</v>
      </c>
      <c r="H58" s="34">
        <f>VLOOKUP(B58,[1]Sheet1!B$4:H$8446,7,0)</f>
        <v>90</v>
      </c>
      <c r="I58" s="35" t="str">
        <f t="shared" si="0"/>
        <v>Xuất sắc</v>
      </c>
      <c r="J58" s="34">
        <f>VLOOKUP(B58,[1]Sheet1!B$4:K$8446,9,0)</f>
        <v>90</v>
      </c>
      <c r="K58" s="35" t="str">
        <f t="shared" si="1"/>
        <v>Xuất sắc</v>
      </c>
    </row>
    <row r="59" spans="1:11" ht="15.75" x14ac:dyDescent="0.25">
      <c r="A59" s="12">
        <v>47</v>
      </c>
      <c r="B59" s="31" t="s">
        <v>1756</v>
      </c>
      <c r="C59" s="32" t="s">
        <v>469</v>
      </c>
      <c r="D59" s="37">
        <v>38465</v>
      </c>
      <c r="E59" s="34">
        <f>VLOOKUP(B59,[1]Sheet1!B$4:L$8446,4,0)</f>
        <v>70</v>
      </c>
      <c r="F59" s="34">
        <f>VLOOKUP(B59,[1]Sheet1!B$4:F$8446,5,0)</f>
        <v>80</v>
      </c>
      <c r="G59" s="34">
        <f>VLOOKUP(B59,[1]Sheet1!B$4:J$8446,6,0)</f>
        <v>80</v>
      </c>
      <c r="H59" s="34">
        <f>VLOOKUP(B59,[1]Sheet1!B$4:H$8446,7,0)</f>
        <v>80</v>
      </c>
      <c r="I59" s="35" t="str">
        <f t="shared" si="0"/>
        <v>Tốt</v>
      </c>
      <c r="J59" s="34">
        <f>VLOOKUP(B59,[1]Sheet1!B$4:K$8446,9,0)</f>
        <v>80</v>
      </c>
      <c r="K59" s="35" t="str">
        <f t="shared" si="1"/>
        <v>Tốt</v>
      </c>
    </row>
    <row r="60" spans="1:11" ht="15.75" x14ac:dyDescent="0.25">
      <c r="A60" s="12">
        <v>48</v>
      </c>
      <c r="B60" s="31" t="s">
        <v>1757</v>
      </c>
      <c r="C60" s="32" t="s">
        <v>470</v>
      </c>
      <c r="D60" s="37">
        <v>38396</v>
      </c>
      <c r="E60" s="34">
        <f>VLOOKUP(B60,[1]Sheet1!B$4:L$8446,4,0)</f>
        <v>100</v>
      </c>
      <c r="F60" s="34">
        <f>VLOOKUP(B60,[1]Sheet1!B$4:F$8446,5,0)</f>
        <v>100</v>
      </c>
      <c r="G60" s="34">
        <f>VLOOKUP(B60,[1]Sheet1!B$4:J$8446,6,0)</f>
        <v>100</v>
      </c>
      <c r="H60" s="34">
        <f>VLOOKUP(B60,[1]Sheet1!B$4:H$8446,7,0)</f>
        <v>100</v>
      </c>
      <c r="I60" s="35" t="str">
        <f t="shared" si="0"/>
        <v>Xuất sắc</v>
      </c>
      <c r="J60" s="34">
        <f>VLOOKUP(B60,[1]Sheet1!B$4:K$8446,9,0)</f>
        <v>100</v>
      </c>
      <c r="K60" s="35" t="str">
        <f t="shared" si="1"/>
        <v>Xuất sắc</v>
      </c>
    </row>
    <row r="61" spans="1:11" ht="15.75" x14ac:dyDescent="0.25">
      <c r="A61" s="12">
        <v>49</v>
      </c>
      <c r="B61" s="31" t="s">
        <v>1758</v>
      </c>
      <c r="C61" s="32" t="s">
        <v>471</v>
      </c>
      <c r="D61" s="37">
        <v>38694</v>
      </c>
      <c r="E61" s="34">
        <f>VLOOKUP(B61,[1]Sheet1!B$4:L$8446,4,0)</f>
        <v>92</v>
      </c>
      <c r="F61" s="34">
        <f>VLOOKUP(B61,[1]Sheet1!B$4:F$8446,5,0)</f>
        <v>92</v>
      </c>
      <c r="G61" s="34">
        <f>VLOOKUP(B61,[1]Sheet1!B$4:J$8446,6,0)</f>
        <v>92</v>
      </c>
      <c r="H61" s="34">
        <f>VLOOKUP(B61,[1]Sheet1!B$4:H$8446,7,0)</f>
        <v>92</v>
      </c>
      <c r="I61" s="35" t="str">
        <f t="shared" si="0"/>
        <v>Xuất sắc</v>
      </c>
      <c r="J61" s="34">
        <f>VLOOKUP(B61,[1]Sheet1!B$4:K$8446,9,0)</f>
        <v>92</v>
      </c>
      <c r="K61" s="35" t="str">
        <f t="shared" si="1"/>
        <v>Xuất sắc</v>
      </c>
    </row>
    <row r="62" spans="1:11" ht="15.75" x14ac:dyDescent="0.25">
      <c r="A62" s="12">
        <v>50</v>
      </c>
      <c r="B62" s="31" t="s">
        <v>1759</v>
      </c>
      <c r="C62" s="32" t="s">
        <v>463</v>
      </c>
      <c r="D62" s="37">
        <v>38503</v>
      </c>
      <c r="E62" s="34">
        <f>VLOOKUP(B62,[1]Sheet1!B$4:L$8446,4,0)</f>
        <v>96</v>
      </c>
      <c r="F62" s="34">
        <f>VLOOKUP(B62,[1]Sheet1!B$4:F$8446,5,0)</f>
        <v>96</v>
      </c>
      <c r="G62" s="34">
        <f>VLOOKUP(B62,[1]Sheet1!B$4:J$8446,6,0)</f>
        <v>96</v>
      </c>
      <c r="H62" s="34">
        <f>VLOOKUP(B62,[1]Sheet1!B$4:H$8446,7,0)</f>
        <v>96</v>
      </c>
      <c r="I62" s="35" t="str">
        <f t="shared" si="0"/>
        <v>Xuất sắc</v>
      </c>
      <c r="J62" s="34">
        <f>VLOOKUP(B62,[1]Sheet1!B$4:K$8446,9,0)</f>
        <v>96</v>
      </c>
      <c r="K62" s="35" t="str">
        <f t="shared" si="1"/>
        <v>Xuất sắc</v>
      </c>
    </row>
    <row r="63" spans="1:11" ht="15.75" x14ac:dyDescent="0.25">
      <c r="A63" s="12">
        <v>51</v>
      </c>
      <c r="B63" s="31" t="s">
        <v>1760</v>
      </c>
      <c r="C63" s="32" t="s">
        <v>472</v>
      </c>
      <c r="D63" s="37">
        <v>38581</v>
      </c>
      <c r="E63" s="34">
        <f>VLOOKUP(B63,[1]Sheet1!B$4:L$8446,4,0)</f>
        <v>92</v>
      </c>
      <c r="F63" s="34">
        <f>VLOOKUP(B63,[1]Sheet1!B$4:F$8446,5,0)</f>
        <v>92</v>
      </c>
      <c r="G63" s="34">
        <f>VLOOKUP(B63,[1]Sheet1!B$4:J$8446,6,0)</f>
        <v>92</v>
      </c>
      <c r="H63" s="34">
        <f>VLOOKUP(B63,[1]Sheet1!B$4:H$8446,7,0)</f>
        <v>92</v>
      </c>
      <c r="I63" s="35" t="str">
        <f t="shared" si="0"/>
        <v>Xuất sắc</v>
      </c>
      <c r="J63" s="34">
        <f>VLOOKUP(B63,[1]Sheet1!B$4:K$8446,9,0)</f>
        <v>92</v>
      </c>
      <c r="K63" s="35" t="str">
        <f t="shared" si="1"/>
        <v>Xuất sắc</v>
      </c>
    </row>
    <row r="64" spans="1:11" ht="15.75" x14ac:dyDescent="0.25">
      <c r="A64" s="12">
        <v>52</v>
      </c>
      <c r="B64" s="31" t="s">
        <v>1761</v>
      </c>
      <c r="C64" s="32" t="s">
        <v>473</v>
      </c>
      <c r="D64" s="37">
        <v>38620</v>
      </c>
      <c r="E64" s="34">
        <f>VLOOKUP(B64,[1]Sheet1!B$4:L$8446,4,0)</f>
        <v>90</v>
      </c>
      <c r="F64" s="34">
        <f>VLOOKUP(B64,[1]Sheet1!B$4:F$8446,5,0)</f>
        <v>90</v>
      </c>
      <c r="G64" s="34">
        <f>VLOOKUP(B64,[1]Sheet1!B$4:J$8446,6,0)</f>
        <v>90</v>
      </c>
      <c r="H64" s="34">
        <f>VLOOKUP(B64,[1]Sheet1!B$4:H$8446,7,0)</f>
        <v>90</v>
      </c>
      <c r="I64" s="35" t="str">
        <f t="shared" si="0"/>
        <v>Xuất sắc</v>
      </c>
      <c r="J64" s="34">
        <f>VLOOKUP(B64,[1]Sheet1!B$4:K$8446,9,0)</f>
        <v>90</v>
      </c>
      <c r="K64" s="35" t="str">
        <f t="shared" si="1"/>
        <v>Xuất sắc</v>
      </c>
    </row>
    <row r="65" spans="1:11" ht="15.75" x14ac:dyDescent="0.25">
      <c r="A65" s="12">
        <v>53</v>
      </c>
      <c r="B65" s="31" t="s">
        <v>1762</v>
      </c>
      <c r="C65" s="32" t="s">
        <v>464</v>
      </c>
      <c r="D65" s="37">
        <v>38603</v>
      </c>
      <c r="E65" s="34">
        <f>VLOOKUP(B65,[1]Sheet1!B$4:L$8446,4,0)</f>
        <v>94</v>
      </c>
      <c r="F65" s="34">
        <f>VLOOKUP(B65,[1]Sheet1!B$4:F$8446,5,0)</f>
        <v>94</v>
      </c>
      <c r="G65" s="34">
        <f>VLOOKUP(B65,[1]Sheet1!B$4:J$8446,6,0)</f>
        <v>94</v>
      </c>
      <c r="H65" s="34">
        <f>VLOOKUP(B65,[1]Sheet1!B$4:H$8446,7,0)</f>
        <v>94</v>
      </c>
      <c r="I65" s="35" t="str">
        <f t="shared" si="0"/>
        <v>Xuất sắc</v>
      </c>
      <c r="J65" s="34">
        <f>VLOOKUP(B65,[1]Sheet1!B$4:K$8446,9,0)</f>
        <v>94</v>
      </c>
      <c r="K65" s="35" t="str">
        <f t="shared" si="1"/>
        <v>Xuất sắc</v>
      </c>
    </row>
    <row r="66" spans="1:11" ht="15.75" x14ac:dyDescent="0.25">
      <c r="A66" s="12">
        <v>54</v>
      </c>
      <c r="B66" s="31" t="s">
        <v>1763</v>
      </c>
      <c r="C66" s="32" t="s">
        <v>465</v>
      </c>
      <c r="D66" s="37">
        <v>38415</v>
      </c>
      <c r="E66" s="34">
        <f>VLOOKUP(B66,[1]Sheet1!B$4:L$8446,4,0)</f>
        <v>94</v>
      </c>
      <c r="F66" s="34">
        <f>VLOOKUP(B66,[1]Sheet1!B$4:F$8446,5,0)</f>
        <v>94</v>
      </c>
      <c r="G66" s="34">
        <f>VLOOKUP(B66,[1]Sheet1!B$4:J$8446,6,0)</f>
        <v>94</v>
      </c>
      <c r="H66" s="34">
        <f>VLOOKUP(B66,[1]Sheet1!B$4:H$8446,7,0)</f>
        <v>94</v>
      </c>
      <c r="I66" s="35" t="str">
        <f t="shared" si="0"/>
        <v>Xuất sắc</v>
      </c>
      <c r="J66" s="34">
        <f>VLOOKUP(B66,[1]Sheet1!B$4:K$8446,9,0)</f>
        <v>94</v>
      </c>
      <c r="K66" s="35" t="str">
        <f t="shared" si="1"/>
        <v>Xuất sắc</v>
      </c>
    </row>
    <row r="67" spans="1:11" ht="15.75" x14ac:dyDescent="0.25">
      <c r="A67" s="12">
        <v>55</v>
      </c>
      <c r="B67" s="31" t="s">
        <v>1764</v>
      </c>
      <c r="C67" s="32" t="s">
        <v>466</v>
      </c>
      <c r="D67" s="37">
        <v>38515</v>
      </c>
      <c r="E67" s="34">
        <f>VLOOKUP(B67,[1]Sheet1!B$4:L$8446,4,0)</f>
        <v>92</v>
      </c>
      <c r="F67" s="34">
        <f>VLOOKUP(B67,[1]Sheet1!B$4:F$8446,5,0)</f>
        <v>92</v>
      </c>
      <c r="G67" s="34">
        <f>VLOOKUP(B67,[1]Sheet1!B$4:J$8446,6,0)</f>
        <v>92</v>
      </c>
      <c r="H67" s="34">
        <f>VLOOKUP(B67,[1]Sheet1!B$4:H$8446,7,0)</f>
        <v>92</v>
      </c>
      <c r="I67" s="35" t="str">
        <f t="shared" si="0"/>
        <v>Xuất sắc</v>
      </c>
      <c r="J67" s="34">
        <f>VLOOKUP(B67,[1]Sheet1!B$4:K$8446,9,0)</f>
        <v>92</v>
      </c>
      <c r="K67" s="35" t="str">
        <f t="shared" si="1"/>
        <v>Xuất sắc</v>
      </c>
    </row>
    <row r="68" spans="1:11" ht="15.75" x14ac:dyDescent="0.25">
      <c r="A68" s="12">
        <v>56</v>
      </c>
      <c r="B68" s="31" t="s">
        <v>1765</v>
      </c>
      <c r="C68" s="32" t="s">
        <v>467</v>
      </c>
      <c r="D68" s="37">
        <v>38389</v>
      </c>
      <c r="E68" s="34">
        <f>VLOOKUP(B68,[1]Sheet1!B$4:L$8446,4,0)</f>
        <v>94</v>
      </c>
      <c r="F68" s="34">
        <f>VLOOKUP(B68,[1]Sheet1!B$4:F$8446,5,0)</f>
        <v>94</v>
      </c>
      <c r="G68" s="34">
        <f>VLOOKUP(B68,[1]Sheet1!B$4:J$8446,6,0)</f>
        <v>94</v>
      </c>
      <c r="H68" s="34">
        <f>VLOOKUP(B68,[1]Sheet1!B$4:H$8446,7,0)</f>
        <v>94</v>
      </c>
      <c r="I68" s="35" t="str">
        <f t="shared" si="0"/>
        <v>Xuất sắc</v>
      </c>
      <c r="J68" s="34">
        <f>VLOOKUP(B68,[1]Sheet1!B$4:K$8446,9,0)</f>
        <v>94</v>
      </c>
      <c r="K68" s="35" t="str">
        <f t="shared" si="1"/>
        <v>Xuất sắc</v>
      </c>
    </row>
    <row r="69" spans="1:11" ht="15.75" x14ac:dyDescent="0.25">
      <c r="A69" s="12">
        <v>57</v>
      </c>
      <c r="B69" s="31" t="s">
        <v>1766</v>
      </c>
      <c r="C69" s="32" t="s">
        <v>308</v>
      </c>
      <c r="D69" s="37">
        <v>38641</v>
      </c>
      <c r="E69" s="34">
        <f>VLOOKUP(B69,[1]Sheet1!B$4:L$8446,4,0)</f>
        <v>80</v>
      </c>
      <c r="F69" s="34">
        <f>VLOOKUP(B69,[1]Sheet1!B$4:F$8446,5,0)</f>
        <v>80</v>
      </c>
      <c r="G69" s="34">
        <f>VLOOKUP(B69,[1]Sheet1!B$4:J$8446,6,0)</f>
        <v>80</v>
      </c>
      <c r="H69" s="34">
        <f>VLOOKUP(B69,[1]Sheet1!B$4:H$8446,7,0)</f>
        <v>80</v>
      </c>
      <c r="I69" s="35" t="str">
        <f t="shared" si="0"/>
        <v>Tốt</v>
      </c>
      <c r="J69" s="34">
        <f>VLOOKUP(B69,[1]Sheet1!B$4:K$8446,9,0)</f>
        <v>80</v>
      </c>
      <c r="K69" s="35" t="str">
        <f t="shared" si="1"/>
        <v>Tốt</v>
      </c>
    </row>
    <row r="71" spans="1:11" x14ac:dyDescent="0.25">
      <c r="A71" s="43" t="s">
        <v>227</v>
      </c>
      <c r="B71" s="43"/>
      <c r="C71" s="43"/>
    </row>
  </sheetData>
  <sortState xmlns:xlrd2="http://schemas.microsoft.com/office/spreadsheetml/2017/richdata2" ref="A13:K69">
    <sortCondition ref="B13:B69"/>
  </sortState>
  <mergeCells count="19">
    <mergeCell ref="A6:K6"/>
    <mergeCell ref="A1:D1"/>
    <mergeCell ref="G1:K1"/>
    <mergeCell ref="A2:D2"/>
    <mergeCell ref="G2:K2"/>
    <mergeCell ref="A5:K5"/>
    <mergeCell ref="A71:C7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E0E0-07D4-43DB-AA43-103F18A43810}">
  <dimension ref="A1:K73"/>
  <sheetViews>
    <sheetView topLeftCell="A50" workbookViewId="0">
      <selection activeCell="N79" sqref="N79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6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1931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1768</v>
      </c>
      <c r="C13" s="32" t="s">
        <v>83</v>
      </c>
      <c r="D13" s="37">
        <v>38362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71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71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1769</v>
      </c>
      <c r="C14" s="32" t="s">
        <v>1770</v>
      </c>
      <c r="D14" s="37">
        <v>38687</v>
      </c>
      <c r="E14" s="34">
        <f>VLOOKUP(B14,[1]Sheet1!B$4:L$8446,4,0)</f>
        <v>85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1771</v>
      </c>
      <c r="C15" s="32" t="s">
        <v>1772</v>
      </c>
      <c r="D15" s="37">
        <v>38660</v>
      </c>
      <c r="E15" s="34">
        <f>VLOOKUP(B15,[1]Sheet1!B$4:L$8446,4,0)</f>
        <v>75</v>
      </c>
      <c r="F15" s="34">
        <f>VLOOKUP(B15,[1]Sheet1!B$4:F$8446,5,0)</f>
        <v>75</v>
      </c>
      <c r="G15" s="34">
        <f>VLOOKUP(B15,[1]Sheet1!B$4:J$8446,6,0)</f>
        <v>75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1773</v>
      </c>
      <c r="C16" s="32" t="s">
        <v>1774</v>
      </c>
      <c r="D16" s="37">
        <v>38425</v>
      </c>
      <c r="E16" s="34">
        <f>VLOOKUP(B16,[1]Sheet1!B$4:L$8446,4,0)</f>
        <v>80</v>
      </c>
      <c r="F16" s="34">
        <f>VLOOKUP(B16,[1]Sheet1!B$4:F$8446,5,0)</f>
        <v>75</v>
      </c>
      <c r="G16" s="34">
        <f>VLOOKUP(B16,[1]Sheet1!B$4:J$8446,6,0)</f>
        <v>75</v>
      </c>
      <c r="H16" s="34">
        <f>VLOOKUP(B16,[1]Sheet1!B$4:H$8446,7,0)</f>
        <v>75</v>
      </c>
      <c r="I16" s="35" t="str">
        <f t="shared" si="0"/>
        <v>Khá</v>
      </c>
      <c r="J16" s="34">
        <f>VLOOKUP(B16,[1]Sheet1!B$4:K$8446,9,0)</f>
        <v>75</v>
      </c>
      <c r="K16" s="35" t="str">
        <f t="shared" si="1"/>
        <v>Khá</v>
      </c>
    </row>
    <row r="17" spans="1:11" ht="15.75" x14ac:dyDescent="0.25">
      <c r="A17" s="12">
        <v>5</v>
      </c>
      <c r="B17" s="31" t="s">
        <v>1775</v>
      </c>
      <c r="C17" s="32" t="s">
        <v>474</v>
      </c>
      <c r="D17" s="37">
        <v>38381</v>
      </c>
      <c r="E17" s="34">
        <f>VLOOKUP(B17,[1]Sheet1!B$4:L$8446,4,0)</f>
        <v>90</v>
      </c>
      <c r="F17" s="34">
        <f>VLOOKUP(B17,[1]Sheet1!B$4:F$8446,5,0)</f>
        <v>85</v>
      </c>
      <c r="G17" s="34">
        <f>VLOOKUP(B17,[1]Sheet1!B$4:J$8446,6,0)</f>
        <v>85</v>
      </c>
      <c r="H17" s="34">
        <f>VLOOKUP(B17,[1]Sheet1!B$4:H$8446,7,0)</f>
        <v>90</v>
      </c>
      <c r="I17" s="35" t="str">
        <f t="shared" si="0"/>
        <v>Xuất sắc</v>
      </c>
      <c r="J17" s="34">
        <f>VLOOKUP(B17,[1]Sheet1!B$4:K$8446,9,0)</f>
        <v>90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1776</v>
      </c>
      <c r="C18" s="32" t="s">
        <v>1777</v>
      </c>
      <c r="D18" s="37">
        <v>38635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1778</v>
      </c>
      <c r="C19" s="32" t="s">
        <v>475</v>
      </c>
      <c r="D19" s="37">
        <v>38596</v>
      </c>
      <c r="E19" s="34">
        <f>VLOOKUP(B19,[1]Sheet1!B$4:L$8446,4,0)</f>
        <v>80</v>
      </c>
      <c r="F19" s="34">
        <f>VLOOKUP(B19,[1]Sheet1!B$4:F$8446,5,0)</f>
        <v>75</v>
      </c>
      <c r="G19" s="34">
        <f>VLOOKUP(B19,[1]Sheet1!B$4:J$8446,6,0)</f>
        <v>75</v>
      </c>
      <c r="H19" s="34">
        <f>VLOOKUP(B19,[1]Sheet1!B$4:H$8446,7,0)</f>
        <v>75</v>
      </c>
      <c r="I19" s="35" t="str">
        <f t="shared" si="0"/>
        <v>Khá</v>
      </c>
      <c r="J19" s="34">
        <f>VLOOKUP(B19,[1]Sheet1!B$4:K$8446,9,0)</f>
        <v>75</v>
      </c>
      <c r="K19" s="35" t="str">
        <f t="shared" si="1"/>
        <v>Khá</v>
      </c>
    </row>
    <row r="20" spans="1:11" ht="15.75" x14ac:dyDescent="0.25">
      <c r="A20" s="12">
        <v>8</v>
      </c>
      <c r="B20" s="31" t="s">
        <v>1779</v>
      </c>
      <c r="C20" s="32" t="s">
        <v>1780</v>
      </c>
      <c r="D20" s="37">
        <v>38378</v>
      </c>
      <c r="E20" s="34">
        <f>VLOOKUP(B20,[1]Sheet1!B$4:L$8446,4,0)</f>
        <v>85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1781</v>
      </c>
      <c r="C21" s="32" t="s">
        <v>1782</v>
      </c>
      <c r="D21" s="37">
        <v>38622</v>
      </c>
      <c r="E21" s="34">
        <f>VLOOKUP(B21,[1]Sheet1!B$4:L$8446,4,0)</f>
        <v>60</v>
      </c>
      <c r="F21" s="34">
        <f>VLOOKUP(B21,[1]Sheet1!B$4:F$8446,5,0)</f>
        <v>60</v>
      </c>
      <c r="G21" s="34">
        <f>VLOOKUP(B21,[1]Sheet1!B$4:J$8446,6,0)</f>
        <v>60</v>
      </c>
      <c r="H21" s="34">
        <f>VLOOKUP(B21,[1]Sheet1!B$4:H$8446,7,0)</f>
        <v>60</v>
      </c>
      <c r="I21" s="35" t="str">
        <f t="shared" si="0"/>
        <v>Trung bình</v>
      </c>
      <c r="J21" s="34">
        <f>VLOOKUP(B21,[1]Sheet1!B$4:K$8446,9,0)</f>
        <v>60</v>
      </c>
      <c r="K21" s="35" t="str">
        <f t="shared" si="1"/>
        <v>Trung bình</v>
      </c>
    </row>
    <row r="22" spans="1:11" ht="15.75" x14ac:dyDescent="0.25">
      <c r="A22" s="12">
        <v>10</v>
      </c>
      <c r="B22" s="31" t="s">
        <v>1783</v>
      </c>
      <c r="C22" s="32" t="s">
        <v>1784</v>
      </c>
      <c r="D22" s="37">
        <v>38607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1785</v>
      </c>
      <c r="C23" s="32" t="s">
        <v>1786</v>
      </c>
      <c r="D23" s="37">
        <v>38486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1787</v>
      </c>
      <c r="C24" s="32" t="s">
        <v>476</v>
      </c>
      <c r="D24" s="37">
        <v>38524</v>
      </c>
      <c r="E24" s="34">
        <f>VLOOKUP(B24,[1]Sheet1!B$4:L$8446,4,0)</f>
        <v>92</v>
      </c>
      <c r="F24" s="34">
        <f>VLOOKUP(B24,[1]Sheet1!B$4:F$8446,5,0)</f>
        <v>82</v>
      </c>
      <c r="G24" s="34">
        <f>VLOOKUP(B24,[1]Sheet1!B$4:J$8446,6,0)</f>
        <v>82</v>
      </c>
      <c r="H24" s="34">
        <f>VLOOKUP(B24,[1]Sheet1!B$4:H$8446,7,0)</f>
        <v>82</v>
      </c>
      <c r="I24" s="35" t="str">
        <f t="shared" si="0"/>
        <v>Tốt</v>
      </c>
      <c r="J24" s="34">
        <f>VLOOKUP(B24,[1]Sheet1!B$4:K$8446,9,0)</f>
        <v>82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1788</v>
      </c>
      <c r="C25" s="32" t="s">
        <v>1789</v>
      </c>
      <c r="D25" s="37">
        <v>38414</v>
      </c>
      <c r="E25" s="34">
        <f>VLOOKUP(B25,[1]Sheet1!B$4:L$8446,4,0)</f>
        <v>90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12">
        <v>14</v>
      </c>
      <c r="B26" s="31" t="s">
        <v>1790</v>
      </c>
      <c r="C26" s="32" t="s">
        <v>1791</v>
      </c>
      <c r="D26" s="37">
        <v>38691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1792</v>
      </c>
      <c r="C27" s="32" t="s">
        <v>1793</v>
      </c>
      <c r="D27" s="37">
        <v>38690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12">
        <v>16</v>
      </c>
      <c r="B28" s="31" t="s">
        <v>1794</v>
      </c>
      <c r="C28" s="32" t="s">
        <v>1795</v>
      </c>
      <c r="D28" s="37">
        <v>38640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1796</v>
      </c>
      <c r="C29" s="32" t="s">
        <v>1797</v>
      </c>
      <c r="D29" s="37">
        <v>38717</v>
      </c>
      <c r="E29" s="34">
        <f>VLOOKUP(B29,[1]Sheet1!B$4:L$8446,4,0)</f>
        <v>90</v>
      </c>
      <c r="F29" s="34">
        <f>VLOOKUP(B29,[1]Sheet1!B$4:F$8446,5,0)</f>
        <v>85</v>
      </c>
      <c r="G29" s="34">
        <f>VLOOKUP(B29,[1]Sheet1!B$4:J$8446,6,0)</f>
        <v>85</v>
      </c>
      <c r="H29" s="34">
        <f>VLOOKUP(B29,[1]Sheet1!B$4:H$8446,7,0)</f>
        <v>85</v>
      </c>
      <c r="I29" s="35" t="str">
        <f t="shared" si="0"/>
        <v>Tốt</v>
      </c>
      <c r="J29" s="34">
        <f>VLOOKUP(B29,[1]Sheet1!B$4:K$8446,9,0)</f>
        <v>85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1798</v>
      </c>
      <c r="C30" s="32" t="s">
        <v>1799</v>
      </c>
      <c r="D30" s="37">
        <v>38665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1800</v>
      </c>
      <c r="C31" s="32" t="s">
        <v>477</v>
      </c>
      <c r="D31" s="37">
        <v>38647</v>
      </c>
      <c r="E31" s="34">
        <f>VLOOKUP(B31,[1]Sheet1!B$4:L$8446,4,0)</f>
        <v>90</v>
      </c>
      <c r="F31" s="34">
        <f>VLOOKUP(B31,[1]Sheet1!B$4:F$8446,5,0)</f>
        <v>85</v>
      </c>
      <c r="G31" s="34">
        <f>VLOOKUP(B31,[1]Sheet1!B$4:J$8446,6,0)</f>
        <v>85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1801</v>
      </c>
      <c r="C32" s="32" t="s">
        <v>1802</v>
      </c>
      <c r="D32" s="37">
        <v>38638</v>
      </c>
      <c r="E32" s="34">
        <f>VLOOKUP(B32,[1]Sheet1!B$4:L$8446,4,0)</f>
        <v>80</v>
      </c>
      <c r="F32" s="34">
        <f>VLOOKUP(B32,[1]Sheet1!B$4:F$8446,5,0)</f>
        <v>75</v>
      </c>
      <c r="G32" s="34">
        <f>VLOOKUP(B32,[1]Sheet1!B$4:J$8446,6,0)</f>
        <v>75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1803</v>
      </c>
      <c r="C33" s="32" t="s">
        <v>1804</v>
      </c>
      <c r="D33" s="37">
        <v>38420</v>
      </c>
      <c r="E33" s="34">
        <f>VLOOKUP(B33,[1]Sheet1!B$4:L$8446,4,0)</f>
        <v>80</v>
      </c>
      <c r="F33" s="34">
        <f>VLOOKUP(B33,[1]Sheet1!B$4:F$8446,5,0)</f>
        <v>75</v>
      </c>
      <c r="G33" s="34">
        <f>VLOOKUP(B33,[1]Sheet1!B$4:J$8446,6,0)</f>
        <v>75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1805</v>
      </c>
      <c r="C34" s="32" t="s">
        <v>1806</v>
      </c>
      <c r="D34" s="37">
        <v>38404</v>
      </c>
      <c r="E34" s="34">
        <f>VLOOKUP(B34,[1]Sheet1!B$4:L$8446,4,0)</f>
        <v>70</v>
      </c>
      <c r="F34" s="34">
        <f>VLOOKUP(B34,[1]Sheet1!B$4:F$8446,5,0)</f>
        <v>75</v>
      </c>
      <c r="G34" s="34">
        <f>VLOOKUP(B34,[1]Sheet1!B$4:J$8446,6,0)</f>
        <v>75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1807</v>
      </c>
      <c r="C35" s="32" t="s">
        <v>1808</v>
      </c>
      <c r="D35" s="37">
        <v>38447</v>
      </c>
      <c r="E35" s="34">
        <f>VLOOKUP(B35,[1]Sheet1!B$4:L$8446,4,0)</f>
        <v>80</v>
      </c>
      <c r="F35" s="34">
        <f>VLOOKUP(B35,[1]Sheet1!B$4:F$8446,5,0)</f>
        <v>75</v>
      </c>
      <c r="G35" s="34">
        <f>VLOOKUP(B35,[1]Sheet1!B$4:J$8446,6,0)</f>
        <v>75</v>
      </c>
      <c r="H35" s="34">
        <f>VLOOKUP(B35,[1]Sheet1!B$4:H$8446,7,0)</f>
        <v>75</v>
      </c>
      <c r="I35" s="35" t="str">
        <f t="shared" si="0"/>
        <v>Khá</v>
      </c>
      <c r="J35" s="34">
        <f>VLOOKUP(B35,[1]Sheet1!B$4:K$8446,9,0)</f>
        <v>75</v>
      </c>
      <c r="K35" s="35" t="str">
        <f t="shared" si="1"/>
        <v>Khá</v>
      </c>
    </row>
    <row r="36" spans="1:11" ht="15.75" x14ac:dyDescent="0.25">
      <c r="A36" s="12">
        <v>24</v>
      </c>
      <c r="B36" s="31" t="s">
        <v>1809</v>
      </c>
      <c r="C36" s="32" t="s">
        <v>180</v>
      </c>
      <c r="D36" s="37">
        <v>38692</v>
      </c>
      <c r="E36" s="34">
        <f>VLOOKUP(B36,[1]Sheet1!B$4:L$8446,4,0)</f>
        <v>90</v>
      </c>
      <c r="F36" s="34">
        <f>VLOOKUP(B36,[1]Sheet1!B$4:F$8446,5,0)</f>
        <v>75</v>
      </c>
      <c r="G36" s="34">
        <f>VLOOKUP(B36,[1]Sheet1!B$4:J$8446,6,0)</f>
        <v>75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1810</v>
      </c>
      <c r="C37" s="32" t="s">
        <v>1811</v>
      </c>
      <c r="D37" s="37">
        <v>38134</v>
      </c>
      <c r="E37" s="34">
        <f>VLOOKUP(B37,[1]Sheet1!B$4:L$8446,4,0)</f>
        <v>80</v>
      </c>
      <c r="F37" s="34">
        <f>VLOOKUP(B37,[1]Sheet1!B$4:F$8446,5,0)</f>
        <v>75</v>
      </c>
      <c r="G37" s="34">
        <f>VLOOKUP(B37,[1]Sheet1!B$4:J$8446,6,0)</f>
        <v>75</v>
      </c>
      <c r="H37" s="34">
        <f>VLOOKUP(B37,[1]Sheet1!B$4:H$8446,7,0)</f>
        <v>75</v>
      </c>
      <c r="I37" s="35" t="str">
        <f t="shared" si="0"/>
        <v>Khá</v>
      </c>
      <c r="J37" s="34">
        <f>VLOOKUP(B37,[1]Sheet1!B$4:K$8446,9,0)</f>
        <v>75</v>
      </c>
      <c r="K37" s="35" t="str">
        <f t="shared" si="1"/>
        <v>Khá</v>
      </c>
    </row>
    <row r="38" spans="1:11" ht="15.75" x14ac:dyDescent="0.25">
      <c r="A38" s="12">
        <v>26</v>
      </c>
      <c r="B38" s="31" t="s">
        <v>1812</v>
      </c>
      <c r="C38" s="32" t="s">
        <v>1813</v>
      </c>
      <c r="D38" s="37">
        <v>38517</v>
      </c>
      <c r="E38" s="34">
        <f>VLOOKUP(B38,[1]Sheet1!B$4:L$8446,4,0)</f>
        <v>100</v>
      </c>
      <c r="F38" s="34">
        <f>VLOOKUP(B38,[1]Sheet1!B$4:F$8446,5,0)</f>
        <v>95</v>
      </c>
      <c r="G38" s="34">
        <f>VLOOKUP(B38,[1]Sheet1!B$4:J$8446,6,0)</f>
        <v>95</v>
      </c>
      <c r="H38" s="34">
        <f>VLOOKUP(B38,[1]Sheet1!B$4:H$8446,7,0)</f>
        <v>100</v>
      </c>
      <c r="I38" s="35" t="str">
        <f t="shared" si="0"/>
        <v>Xuất sắc</v>
      </c>
      <c r="J38" s="34">
        <f>VLOOKUP(B38,[1]Sheet1!B$4:K$8446,9,0)</f>
        <v>100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1814</v>
      </c>
      <c r="C39" s="32" t="s">
        <v>1815</v>
      </c>
      <c r="D39" s="37">
        <v>38570</v>
      </c>
      <c r="E39" s="34">
        <f>VLOOKUP(B39,[1]Sheet1!B$4:L$8446,4,0)</f>
        <v>82</v>
      </c>
      <c r="F39" s="34">
        <f>VLOOKUP(B39,[1]Sheet1!B$4:F$8446,5,0)</f>
        <v>77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5.75" x14ac:dyDescent="0.25">
      <c r="A40" s="12">
        <v>28</v>
      </c>
      <c r="B40" s="31" t="s">
        <v>1816</v>
      </c>
      <c r="C40" s="32" t="s">
        <v>1817</v>
      </c>
      <c r="D40" s="37">
        <v>38631</v>
      </c>
      <c r="E40" s="34">
        <f>VLOOKUP(B40,[1]Sheet1!B$4:L$8446,4,0)</f>
        <v>90</v>
      </c>
      <c r="F40" s="34">
        <f>VLOOKUP(B40,[1]Sheet1!B$4:F$8446,5,0)</f>
        <v>85</v>
      </c>
      <c r="G40" s="34">
        <f>VLOOKUP(B40,[1]Sheet1!B$4:J$8446,6,0)</f>
        <v>85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1818</v>
      </c>
      <c r="C41" s="32" t="s">
        <v>1819</v>
      </c>
      <c r="D41" s="37">
        <v>38506</v>
      </c>
      <c r="E41" s="34">
        <f>VLOOKUP(B41,[1]Sheet1!B$4:L$8446,4,0)</f>
        <v>80</v>
      </c>
      <c r="F41" s="34">
        <f>VLOOKUP(B41,[1]Sheet1!B$4:F$8446,5,0)</f>
        <v>75</v>
      </c>
      <c r="G41" s="34">
        <f>VLOOKUP(B41,[1]Sheet1!B$4:J$8446,6,0)</f>
        <v>75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1820</v>
      </c>
      <c r="C42" s="32" t="s">
        <v>478</v>
      </c>
      <c r="D42" s="37">
        <v>38581</v>
      </c>
      <c r="E42" s="34">
        <f>VLOOKUP(B42,[1]Sheet1!B$4:L$8446,4,0)</f>
        <v>90</v>
      </c>
      <c r="F42" s="34">
        <f>VLOOKUP(B42,[1]Sheet1!B$4:F$8446,5,0)</f>
        <v>90</v>
      </c>
      <c r="G42" s="34">
        <f>VLOOKUP(B42,[1]Sheet1!B$4:J$8446,6,0)</f>
        <v>90</v>
      </c>
      <c r="H42" s="34">
        <f>VLOOKUP(B42,[1]Sheet1!B$4:H$8446,7,0)</f>
        <v>90</v>
      </c>
      <c r="I42" s="35" t="str">
        <f t="shared" si="0"/>
        <v>Xuất sắc</v>
      </c>
      <c r="J42" s="34">
        <f>VLOOKUP(B42,[1]Sheet1!B$4:K$8446,9,0)</f>
        <v>90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1821</v>
      </c>
      <c r="C43" s="32" t="s">
        <v>1822</v>
      </c>
      <c r="D43" s="37">
        <v>38355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1823</v>
      </c>
      <c r="C44" s="32" t="s">
        <v>178</v>
      </c>
      <c r="D44" s="37">
        <v>38647</v>
      </c>
      <c r="E44" s="34">
        <f>VLOOKUP(B44,[1]Sheet1!B$4:L$8446,4,0)</f>
        <v>80</v>
      </c>
      <c r="F44" s="34">
        <f>VLOOKUP(B44,[1]Sheet1!B$4:F$8446,5,0)</f>
        <v>75</v>
      </c>
      <c r="G44" s="34">
        <f>VLOOKUP(B44,[1]Sheet1!B$4:J$8446,6,0)</f>
        <v>75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1824</v>
      </c>
      <c r="C45" s="32" t="s">
        <v>1825</v>
      </c>
      <c r="D45" s="37">
        <v>38391</v>
      </c>
      <c r="E45" s="34">
        <f>VLOOKUP(B45,[1]Sheet1!B$4:L$8446,4,0)</f>
        <v>80</v>
      </c>
      <c r="F45" s="34">
        <f>VLOOKUP(B45,[1]Sheet1!B$4:F$8446,5,0)</f>
        <v>77</v>
      </c>
      <c r="G45" s="34">
        <f>VLOOKUP(B45,[1]Sheet1!B$4:J$8446,6,0)</f>
        <v>77</v>
      </c>
      <c r="H45" s="34">
        <f>VLOOKUP(B45,[1]Sheet1!B$4:H$8446,7,0)</f>
        <v>77</v>
      </c>
      <c r="I45" s="35" t="str">
        <f t="shared" si="0"/>
        <v>Khá</v>
      </c>
      <c r="J45" s="34">
        <f>VLOOKUP(B45,[1]Sheet1!B$4:K$8446,9,0)</f>
        <v>77</v>
      </c>
      <c r="K45" s="35" t="str">
        <f t="shared" si="1"/>
        <v>Khá</v>
      </c>
    </row>
    <row r="46" spans="1:11" ht="15.75" x14ac:dyDescent="0.25">
      <c r="A46" s="12">
        <v>34</v>
      </c>
      <c r="B46" s="31" t="s">
        <v>1826</v>
      </c>
      <c r="C46" s="32" t="s">
        <v>1827</v>
      </c>
      <c r="D46" s="37">
        <v>38466</v>
      </c>
      <c r="E46" s="34">
        <f>VLOOKUP(B46,[1]Sheet1!B$4:L$8446,4,0)</f>
        <v>80</v>
      </c>
      <c r="F46" s="34">
        <f>VLOOKUP(B46,[1]Sheet1!B$4:F$8446,5,0)</f>
        <v>85</v>
      </c>
      <c r="G46" s="34">
        <f>VLOOKUP(B46,[1]Sheet1!B$4:J$8446,6,0)</f>
        <v>85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1828</v>
      </c>
      <c r="C47" s="32" t="s">
        <v>1829</v>
      </c>
      <c r="D47" s="37">
        <v>38365</v>
      </c>
      <c r="E47" s="34">
        <f>VLOOKUP(B47,[1]Sheet1!B$4:L$8446,4,0)</f>
        <v>70</v>
      </c>
      <c r="F47" s="34">
        <f>VLOOKUP(B47,[1]Sheet1!B$4:F$8446,5,0)</f>
        <v>70</v>
      </c>
      <c r="G47" s="34">
        <f>VLOOKUP(B47,[1]Sheet1!B$4:J$8446,6,0)</f>
        <v>70</v>
      </c>
      <c r="H47" s="34">
        <f>VLOOKUP(B47,[1]Sheet1!B$4:H$8446,7,0)</f>
        <v>70</v>
      </c>
      <c r="I47" s="35" t="str">
        <f t="shared" si="0"/>
        <v>Khá</v>
      </c>
      <c r="J47" s="34">
        <f>VLOOKUP(B47,[1]Sheet1!B$4:K$8446,9,0)</f>
        <v>70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1830</v>
      </c>
      <c r="C48" s="32" t="s">
        <v>1831</v>
      </c>
      <c r="D48" s="37">
        <v>38643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1832</v>
      </c>
      <c r="C49" s="32" t="s">
        <v>1833</v>
      </c>
      <c r="D49" s="37">
        <v>38459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1834</v>
      </c>
      <c r="C50" s="32" t="s">
        <v>1835</v>
      </c>
      <c r="D50" s="37">
        <v>38678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1836</v>
      </c>
      <c r="C51" s="32" t="s">
        <v>1837</v>
      </c>
      <c r="D51" s="37">
        <v>38682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1838</v>
      </c>
      <c r="C52" s="32" t="s">
        <v>158</v>
      </c>
      <c r="D52" s="37">
        <v>38694</v>
      </c>
      <c r="E52" s="34">
        <f>VLOOKUP(B52,[1]Sheet1!B$4:L$8446,4,0)</f>
        <v>100</v>
      </c>
      <c r="F52" s="34">
        <f>VLOOKUP(B52,[1]Sheet1!B$4:F$8446,5,0)</f>
        <v>100</v>
      </c>
      <c r="G52" s="34">
        <f>VLOOKUP(B52,[1]Sheet1!B$4:J$8446,6,0)</f>
        <v>100</v>
      </c>
      <c r="H52" s="34">
        <f>VLOOKUP(B52,[1]Sheet1!B$4:H$8446,7,0)</f>
        <v>100</v>
      </c>
      <c r="I52" s="35" t="str">
        <f t="shared" si="0"/>
        <v>Xuất sắc</v>
      </c>
      <c r="J52" s="34">
        <f>VLOOKUP(B52,[1]Sheet1!B$4:K$8446,9,0)</f>
        <v>100</v>
      </c>
      <c r="K52" s="35" t="str">
        <f t="shared" si="1"/>
        <v>Xuất sắc</v>
      </c>
    </row>
    <row r="53" spans="1:11" ht="15.75" x14ac:dyDescent="0.25">
      <c r="A53" s="12">
        <v>41</v>
      </c>
      <c r="B53" s="31" t="s">
        <v>1839</v>
      </c>
      <c r="C53" s="32" t="s">
        <v>479</v>
      </c>
      <c r="D53" s="37">
        <v>38488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12">
        <v>42</v>
      </c>
      <c r="B54" s="31" t="s">
        <v>1840</v>
      </c>
      <c r="C54" s="32" t="s">
        <v>1841</v>
      </c>
      <c r="D54" s="37">
        <v>38602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5.75" x14ac:dyDescent="0.25">
      <c r="A55" s="12">
        <v>43</v>
      </c>
      <c r="B55" s="31" t="s">
        <v>1842</v>
      </c>
      <c r="C55" s="32" t="s">
        <v>1843</v>
      </c>
      <c r="D55" s="37">
        <v>38501</v>
      </c>
      <c r="E55" s="34">
        <f>VLOOKUP(B55,[1]Sheet1!B$4:L$8446,4,0)</f>
        <v>90</v>
      </c>
      <c r="F55" s="34">
        <f>VLOOKUP(B55,[1]Sheet1!B$4:F$8446,5,0)</f>
        <v>90</v>
      </c>
      <c r="G55" s="34">
        <f>VLOOKUP(B55,[1]Sheet1!B$4:J$8446,6,0)</f>
        <v>90</v>
      </c>
      <c r="H55" s="34">
        <f>VLOOKUP(B55,[1]Sheet1!B$4:H$8446,7,0)</f>
        <v>90</v>
      </c>
      <c r="I55" s="35" t="str">
        <f t="shared" si="0"/>
        <v>Xuất sắc</v>
      </c>
      <c r="J55" s="34">
        <f>VLOOKUP(B55,[1]Sheet1!B$4:K$8446,9,0)</f>
        <v>90</v>
      </c>
      <c r="K55" s="35" t="str">
        <f t="shared" si="1"/>
        <v>Xuất sắc</v>
      </c>
    </row>
    <row r="56" spans="1:11" ht="15.75" x14ac:dyDescent="0.25">
      <c r="A56" s="12">
        <v>44</v>
      </c>
      <c r="B56" s="31" t="s">
        <v>1844</v>
      </c>
      <c r="C56" s="32" t="s">
        <v>1845</v>
      </c>
      <c r="D56" s="37">
        <v>38490</v>
      </c>
      <c r="E56" s="34">
        <f>VLOOKUP(B56,[1]Sheet1!B$4:L$8446,4,0)</f>
        <v>80</v>
      </c>
      <c r="F56" s="34">
        <f>VLOOKUP(B56,[1]Sheet1!B$4:F$8446,5,0)</f>
        <v>80</v>
      </c>
      <c r="G56" s="34">
        <f>VLOOKUP(B56,[1]Sheet1!B$4:J$8446,6,0)</f>
        <v>80</v>
      </c>
      <c r="H56" s="34">
        <f>VLOOKUP(B56,[1]Sheet1!B$4:H$8446,7,0)</f>
        <v>80</v>
      </c>
      <c r="I56" s="35" t="str">
        <f t="shared" si="0"/>
        <v>Tốt</v>
      </c>
      <c r="J56" s="34">
        <f>VLOOKUP(B56,[1]Sheet1!B$4:K$8446,9,0)</f>
        <v>80</v>
      </c>
      <c r="K56" s="35" t="str">
        <f t="shared" si="1"/>
        <v>Tốt</v>
      </c>
    </row>
    <row r="57" spans="1:11" ht="15.75" x14ac:dyDescent="0.25">
      <c r="A57" s="12">
        <v>45</v>
      </c>
      <c r="B57" s="31" t="s">
        <v>1846</v>
      </c>
      <c r="C57" s="32" t="s">
        <v>1847</v>
      </c>
      <c r="D57" s="37">
        <v>38656</v>
      </c>
      <c r="E57" s="34">
        <f>VLOOKUP(B57,[1]Sheet1!B$4:L$8446,4,0)</f>
        <v>80</v>
      </c>
      <c r="F57" s="34">
        <f>VLOOKUP(B57,[1]Sheet1!B$4:F$8446,5,0)</f>
        <v>80</v>
      </c>
      <c r="G57" s="34">
        <f>VLOOKUP(B57,[1]Sheet1!B$4:J$8446,6,0)</f>
        <v>80</v>
      </c>
      <c r="H57" s="34">
        <f>VLOOKUP(B57,[1]Sheet1!B$4:H$8446,7,0)</f>
        <v>80</v>
      </c>
      <c r="I57" s="35" t="str">
        <f t="shared" si="0"/>
        <v>Tốt</v>
      </c>
      <c r="J57" s="34">
        <f>VLOOKUP(B57,[1]Sheet1!B$4:K$8446,9,0)</f>
        <v>80</v>
      </c>
      <c r="K57" s="35" t="str">
        <f t="shared" si="1"/>
        <v>Tốt</v>
      </c>
    </row>
    <row r="58" spans="1:11" ht="15.75" x14ac:dyDescent="0.25">
      <c r="A58" s="12">
        <v>46</v>
      </c>
      <c r="B58" s="31" t="s">
        <v>1848</v>
      </c>
      <c r="C58" s="32" t="s">
        <v>1849</v>
      </c>
      <c r="D58" s="37">
        <v>38670</v>
      </c>
      <c r="E58" s="34">
        <f>VLOOKUP(B58,[1]Sheet1!B$4:L$8446,4,0)</f>
        <v>90</v>
      </c>
      <c r="F58" s="34">
        <f>VLOOKUP(B58,[1]Sheet1!B$4:F$8446,5,0)</f>
        <v>90</v>
      </c>
      <c r="G58" s="34">
        <f>VLOOKUP(B58,[1]Sheet1!B$4:J$8446,6,0)</f>
        <v>90</v>
      </c>
      <c r="H58" s="34">
        <f>VLOOKUP(B58,[1]Sheet1!B$4:H$8446,7,0)</f>
        <v>90</v>
      </c>
      <c r="I58" s="35" t="str">
        <f t="shared" si="0"/>
        <v>Xuất sắc</v>
      </c>
      <c r="J58" s="34">
        <f>VLOOKUP(B58,[1]Sheet1!B$4:K$8446,9,0)</f>
        <v>90</v>
      </c>
      <c r="K58" s="35" t="str">
        <f t="shared" si="1"/>
        <v>Xuất sắc</v>
      </c>
    </row>
    <row r="59" spans="1:11" ht="15.75" x14ac:dyDescent="0.25">
      <c r="A59" s="12">
        <v>47</v>
      </c>
      <c r="B59" s="31" t="s">
        <v>1850</v>
      </c>
      <c r="C59" s="32" t="s">
        <v>1851</v>
      </c>
      <c r="D59" s="37">
        <v>38415</v>
      </c>
      <c r="E59" s="34">
        <f>VLOOKUP(B59,[1]Sheet1!B$4:L$8446,4,0)</f>
        <v>92</v>
      </c>
      <c r="F59" s="34">
        <f>VLOOKUP(B59,[1]Sheet1!B$4:F$8446,5,0)</f>
        <v>92</v>
      </c>
      <c r="G59" s="34">
        <f>VLOOKUP(B59,[1]Sheet1!B$4:J$8446,6,0)</f>
        <v>92</v>
      </c>
      <c r="H59" s="34">
        <f>VLOOKUP(B59,[1]Sheet1!B$4:H$8446,7,0)</f>
        <v>92</v>
      </c>
      <c r="I59" s="35" t="str">
        <f t="shared" si="0"/>
        <v>Xuất sắc</v>
      </c>
      <c r="J59" s="34">
        <f>VLOOKUP(B59,[1]Sheet1!B$4:K$8446,9,0)</f>
        <v>92</v>
      </c>
      <c r="K59" s="35" t="str">
        <f t="shared" si="1"/>
        <v>Xuất sắc</v>
      </c>
    </row>
    <row r="60" spans="1:11" ht="15.75" x14ac:dyDescent="0.25">
      <c r="A60" s="12">
        <v>48</v>
      </c>
      <c r="B60" s="31" t="s">
        <v>1852</v>
      </c>
      <c r="C60" s="32" t="s">
        <v>1853</v>
      </c>
      <c r="D60" s="37">
        <v>38416</v>
      </c>
      <c r="E60" s="34">
        <f>VLOOKUP(B60,[1]Sheet1!B$4:L$8446,4,0)</f>
        <v>70</v>
      </c>
      <c r="F60" s="34">
        <f>VLOOKUP(B60,[1]Sheet1!B$4:F$8446,5,0)</f>
        <v>72</v>
      </c>
      <c r="G60" s="34">
        <f>VLOOKUP(B60,[1]Sheet1!B$4:J$8446,6,0)</f>
        <v>72</v>
      </c>
      <c r="H60" s="34">
        <f>VLOOKUP(B60,[1]Sheet1!B$4:H$8446,7,0)</f>
        <v>72</v>
      </c>
      <c r="I60" s="35" t="str">
        <f t="shared" si="0"/>
        <v>Khá</v>
      </c>
      <c r="J60" s="34">
        <f>VLOOKUP(B60,[1]Sheet1!B$4:K$8446,9,0)</f>
        <v>72</v>
      </c>
      <c r="K60" s="35" t="str">
        <f t="shared" si="1"/>
        <v>Khá</v>
      </c>
    </row>
    <row r="61" spans="1:11" ht="15.75" x14ac:dyDescent="0.25">
      <c r="A61" s="12">
        <v>49</v>
      </c>
      <c r="B61" s="31" t="s">
        <v>1854</v>
      </c>
      <c r="C61" s="32" t="s">
        <v>1855</v>
      </c>
      <c r="D61" s="37">
        <v>38549</v>
      </c>
      <c r="E61" s="34">
        <f>VLOOKUP(B61,[1]Sheet1!B$4:L$8446,4,0)</f>
        <v>70</v>
      </c>
      <c r="F61" s="34">
        <f>VLOOKUP(B61,[1]Sheet1!B$4:F$8446,5,0)</f>
        <v>80</v>
      </c>
      <c r="G61" s="34">
        <f>VLOOKUP(B61,[1]Sheet1!B$4:J$8446,6,0)</f>
        <v>80</v>
      </c>
      <c r="H61" s="34">
        <f>VLOOKUP(B61,[1]Sheet1!B$4:H$8446,7,0)</f>
        <v>80</v>
      </c>
      <c r="I61" s="35" t="str">
        <f t="shared" si="0"/>
        <v>Tốt</v>
      </c>
      <c r="J61" s="34">
        <f>VLOOKUP(B61,[1]Sheet1!B$4:K$8446,9,0)</f>
        <v>80</v>
      </c>
      <c r="K61" s="35" t="str">
        <f t="shared" si="1"/>
        <v>Tốt</v>
      </c>
    </row>
    <row r="62" spans="1:11" ht="15.75" x14ac:dyDescent="0.25">
      <c r="A62" s="12">
        <v>50</v>
      </c>
      <c r="B62" s="31" t="s">
        <v>1856</v>
      </c>
      <c r="C62" s="32" t="s">
        <v>1857</v>
      </c>
      <c r="D62" s="37">
        <v>37877</v>
      </c>
      <c r="E62" s="34">
        <f>VLOOKUP(B62,[1]Sheet1!B$4:L$8446,4,0)</f>
        <v>80</v>
      </c>
      <c r="F62" s="34">
        <f>VLOOKUP(B62,[1]Sheet1!B$4:F$8446,5,0)</f>
        <v>80</v>
      </c>
      <c r="G62" s="34">
        <f>VLOOKUP(B62,[1]Sheet1!B$4:J$8446,6,0)</f>
        <v>80</v>
      </c>
      <c r="H62" s="34">
        <f>VLOOKUP(B62,[1]Sheet1!B$4:H$8446,7,0)</f>
        <v>80</v>
      </c>
      <c r="I62" s="35" t="str">
        <f t="shared" si="0"/>
        <v>Tốt</v>
      </c>
      <c r="J62" s="34">
        <f>VLOOKUP(B62,[1]Sheet1!B$4:K$8446,9,0)</f>
        <v>80</v>
      </c>
      <c r="K62" s="35" t="str">
        <f t="shared" si="1"/>
        <v>Tốt</v>
      </c>
    </row>
    <row r="63" spans="1:11" ht="15.75" x14ac:dyDescent="0.25">
      <c r="A63" s="12">
        <v>51</v>
      </c>
      <c r="B63" s="31" t="s">
        <v>1858</v>
      </c>
      <c r="C63" s="32" t="s">
        <v>1859</v>
      </c>
      <c r="D63" s="37">
        <v>38639</v>
      </c>
      <c r="E63" s="34">
        <f>VLOOKUP(B63,[1]Sheet1!B$4:L$8446,4,0)</f>
        <v>90</v>
      </c>
      <c r="F63" s="34">
        <f>VLOOKUP(B63,[1]Sheet1!B$4:F$8446,5,0)</f>
        <v>90</v>
      </c>
      <c r="G63" s="34">
        <f>VLOOKUP(B63,[1]Sheet1!B$4:J$8446,6,0)</f>
        <v>90</v>
      </c>
      <c r="H63" s="34">
        <f>VLOOKUP(B63,[1]Sheet1!B$4:H$8446,7,0)</f>
        <v>90</v>
      </c>
      <c r="I63" s="35" t="str">
        <f t="shared" si="0"/>
        <v>Xuất sắc</v>
      </c>
      <c r="J63" s="34">
        <f>VLOOKUP(B63,[1]Sheet1!B$4:K$8446,9,0)</f>
        <v>90</v>
      </c>
      <c r="K63" s="35" t="str">
        <f t="shared" si="1"/>
        <v>Xuất sắc</v>
      </c>
    </row>
    <row r="64" spans="1:11" ht="15.75" x14ac:dyDescent="0.25">
      <c r="A64" s="12">
        <v>52</v>
      </c>
      <c r="B64" s="31" t="s">
        <v>1860</v>
      </c>
      <c r="C64" s="32" t="s">
        <v>480</v>
      </c>
      <c r="D64" s="37">
        <v>38509</v>
      </c>
      <c r="E64" s="34">
        <f>VLOOKUP(B64,[1]Sheet1!B$4:L$8446,4,0)</f>
        <v>80</v>
      </c>
      <c r="F64" s="34">
        <f>VLOOKUP(B64,[1]Sheet1!B$4:F$8446,5,0)</f>
        <v>75</v>
      </c>
      <c r="G64" s="34">
        <f>VLOOKUP(B64,[1]Sheet1!B$4:J$8446,6,0)</f>
        <v>75</v>
      </c>
      <c r="H64" s="34">
        <f>VLOOKUP(B64,[1]Sheet1!B$4:H$8446,7,0)</f>
        <v>75</v>
      </c>
      <c r="I64" s="35" t="str">
        <f t="shared" si="0"/>
        <v>Khá</v>
      </c>
      <c r="J64" s="34">
        <f>VLOOKUP(B64,[1]Sheet1!B$4:K$8446,9,0)</f>
        <v>75</v>
      </c>
      <c r="K64" s="35" t="str">
        <f t="shared" si="1"/>
        <v>Khá</v>
      </c>
    </row>
    <row r="65" spans="1:11" ht="15.75" x14ac:dyDescent="0.25">
      <c r="A65" s="12">
        <v>53</v>
      </c>
      <c r="B65" s="31" t="s">
        <v>1861</v>
      </c>
      <c r="C65" s="32" t="s">
        <v>1862</v>
      </c>
      <c r="D65" s="37">
        <v>38683</v>
      </c>
      <c r="E65" s="34">
        <f>VLOOKUP(B65,[1]Sheet1!B$4:L$8446,4,0)</f>
        <v>92</v>
      </c>
      <c r="F65" s="34">
        <f>VLOOKUP(B65,[1]Sheet1!B$4:F$8446,5,0)</f>
        <v>92</v>
      </c>
      <c r="G65" s="34">
        <f>VLOOKUP(B65,[1]Sheet1!B$4:J$8446,6,0)</f>
        <v>92</v>
      </c>
      <c r="H65" s="34">
        <f>VLOOKUP(B65,[1]Sheet1!B$4:H$8446,7,0)</f>
        <v>92</v>
      </c>
      <c r="I65" s="35" t="str">
        <f t="shared" si="0"/>
        <v>Xuất sắc</v>
      </c>
      <c r="J65" s="34">
        <f>VLOOKUP(B65,[1]Sheet1!B$4:K$8446,9,0)</f>
        <v>92</v>
      </c>
      <c r="K65" s="35" t="str">
        <f t="shared" si="1"/>
        <v>Xuất sắc</v>
      </c>
    </row>
    <row r="66" spans="1:11" ht="15.75" x14ac:dyDescent="0.25">
      <c r="A66" s="12">
        <v>54</v>
      </c>
      <c r="B66" s="31" t="s">
        <v>1863</v>
      </c>
      <c r="C66" s="32" t="s">
        <v>1864</v>
      </c>
      <c r="D66" s="37">
        <v>38707</v>
      </c>
      <c r="E66" s="34">
        <f>VLOOKUP(B66,[1]Sheet1!B$4:L$8446,4,0)</f>
        <v>90</v>
      </c>
      <c r="F66" s="34">
        <f>VLOOKUP(B66,[1]Sheet1!B$4:F$8446,5,0)</f>
        <v>90</v>
      </c>
      <c r="G66" s="34">
        <f>VLOOKUP(B66,[1]Sheet1!B$4:J$8446,6,0)</f>
        <v>90</v>
      </c>
      <c r="H66" s="34">
        <f>VLOOKUP(B66,[1]Sheet1!B$4:H$8446,7,0)</f>
        <v>90</v>
      </c>
      <c r="I66" s="35" t="str">
        <f t="shared" si="0"/>
        <v>Xuất sắc</v>
      </c>
      <c r="J66" s="34">
        <f>VLOOKUP(B66,[1]Sheet1!B$4:K$8446,9,0)</f>
        <v>90</v>
      </c>
      <c r="K66" s="35" t="str">
        <f t="shared" si="1"/>
        <v>Xuất sắc</v>
      </c>
    </row>
    <row r="67" spans="1:11" ht="15.75" x14ac:dyDescent="0.25">
      <c r="A67" s="12">
        <v>55</v>
      </c>
      <c r="B67" s="31" t="s">
        <v>1865</v>
      </c>
      <c r="C67" s="32" t="s">
        <v>1866</v>
      </c>
      <c r="D67" s="37">
        <v>38374</v>
      </c>
      <c r="E67" s="34">
        <f>VLOOKUP(B67,[1]Sheet1!B$4:L$8446,4,0)</f>
        <v>92</v>
      </c>
      <c r="F67" s="34">
        <f>VLOOKUP(B67,[1]Sheet1!B$4:F$8446,5,0)</f>
        <v>92</v>
      </c>
      <c r="G67" s="34">
        <f>VLOOKUP(B67,[1]Sheet1!B$4:J$8446,6,0)</f>
        <v>92</v>
      </c>
      <c r="H67" s="34">
        <f>VLOOKUP(B67,[1]Sheet1!B$4:H$8446,7,0)</f>
        <v>92</v>
      </c>
      <c r="I67" s="35" t="str">
        <f t="shared" si="0"/>
        <v>Xuất sắc</v>
      </c>
      <c r="J67" s="34">
        <f>VLOOKUP(B67,[1]Sheet1!B$4:K$8446,9,0)</f>
        <v>92</v>
      </c>
      <c r="K67" s="35" t="str">
        <f t="shared" si="1"/>
        <v>Xuất sắc</v>
      </c>
    </row>
    <row r="68" spans="1:11" ht="15.75" x14ac:dyDescent="0.25">
      <c r="A68" s="12">
        <v>56</v>
      </c>
      <c r="B68" s="31" t="s">
        <v>1867</v>
      </c>
      <c r="C68" s="32" t="s">
        <v>131</v>
      </c>
      <c r="D68" s="37">
        <v>38510</v>
      </c>
      <c r="E68" s="34">
        <f>VLOOKUP(B68,[1]Sheet1!B$4:L$8446,4,0)</f>
        <v>96</v>
      </c>
      <c r="F68" s="34">
        <f>VLOOKUP(B68,[1]Sheet1!B$4:F$8446,5,0)</f>
        <v>91</v>
      </c>
      <c r="G68" s="34">
        <f>VLOOKUP(B68,[1]Sheet1!B$4:J$8446,6,0)</f>
        <v>91</v>
      </c>
      <c r="H68" s="34">
        <f>VLOOKUP(B68,[1]Sheet1!B$4:H$8446,7,0)</f>
        <v>96</v>
      </c>
      <c r="I68" s="35" t="str">
        <f t="shared" si="0"/>
        <v>Xuất sắc</v>
      </c>
      <c r="J68" s="34">
        <f>VLOOKUP(B68,[1]Sheet1!B$4:K$8446,9,0)</f>
        <v>96</v>
      </c>
      <c r="K68" s="35" t="str">
        <f t="shared" si="1"/>
        <v>Xuất sắc</v>
      </c>
    </row>
    <row r="69" spans="1:11" ht="15.75" x14ac:dyDescent="0.25">
      <c r="A69" s="12">
        <v>57</v>
      </c>
      <c r="B69" s="31" t="s">
        <v>1868</v>
      </c>
      <c r="C69" s="32" t="s">
        <v>1869</v>
      </c>
      <c r="D69" s="37">
        <v>38656</v>
      </c>
      <c r="E69" s="34">
        <f>VLOOKUP(B69,[1]Sheet1!B$4:L$8446,4,0)</f>
        <v>90</v>
      </c>
      <c r="F69" s="34">
        <f>VLOOKUP(B69,[1]Sheet1!B$4:F$8446,5,0)</f>
        <v>80</v>
      </c>
      <c r="G69" s="34">
        <f>VLOOKUP(B69,[1]Sheet1!B$4:J$8446,6,0)</f>
        <v>80</v>
      </c>
      <c r="H69" s="34">
        <f>VLOOKUP(B69,[1]Sheet1!B$4:H$8446,7,0)</f>
        <v>80</v>
      </c>
      <c r="I69" s="35" t="str">
        <f t="shared" si="0"/>
        <v>Tốt</v>
      </c>
      <c r="J69" s="34">
        <f>VLOOKUP(B69,[1]Sheet1!B$4:K$8446,9,0)</f>
        <v>80</v>
      </c>
      <c r="K69" s="35" t="str">
        <f t="shared" si="1"/>
        <v>Tốt</v>
      </c>
    </row>
    <row r="70" spans="1:11" ht="15.75" x14ac:dyDescent="0.25">
      <c r="A70" s="12">
        <v>58</v>
      </c>
      <c r="B70" s="31" t="s">
        <v>1870</v>
      </c>
      <c r="C70" s="32" t="s">
        <v>1871</v>
      </c>
      <c r="D70" s="37">
        <v>38445</v>
      </c>
      <c r="E70" s="34">
        <f>VLOOKUP(B70,[1]Sheet1!B$4:L$8446,4,0)</f>
        <v>94</v>
      </c>
      <c r="F70" s="34">
        <f>VLOOKUP(B70,[1]Sheet1!B$4:F$8446,5,0)</f>
        <v>94</v>
      </c>
      <c r="G70" s="34">
        <f>VLOOKUP(B70,[1]Sheet1!B$4:J$8446,6,0)</f>
        <v>94</v>
      </c>
      <c r="H70" s="34">
        <f>VLOOKUP(B70,[1]Sheet1!B$4:H$8446,7,0)</f>
        <v>94</v>
      </c>
      <c r="I70" s="35" t="str">
        <f t="shared" si="0"/>
        <v>Xuất sắc</v>
      </c>
      <c r="J70" s="34">
        <f>VLOOKUP(B70,[1]Sheet1!B$4:K$8446,9,0)</f>
        <v>94</v>
      </c>
      <c r="K70" s="35" t="str">
        <f t="shared" si="1"/>
        <v>Xuất sắc</v>
      </c>
    </row>
    <row r="71" spans="1:11" ht="15.75" x14ac:dyDescent="0.25">
      <c r="A71" s="12">
        <v>59</v>
      </c>
      <c r="B71" s="31" t="s">
        <v>1872</v>
      </c>
      <c r="C71" s="32" t="s">
        <v>1873</v>
      </c>
      <c r="D71" s="37">
        <v>38487</v>
      </c>
      <c r="E71" s="34">
        <f>VLOOKUP(B71,[1]Sheet1!B$4:L$8446,4,0)</f>
        <v>70</v>
      </c>
      <c r="F71" s="34">
        <f>VLOOKUP(B71,[1]Sheet1!B$4:F$8446,5,0)</f>
        <v>80</v>
      </c>
      <c r="G71" s="34">
        <f>VLOOKUP(B71,[1]Sheet1!B$4:J$8446,6,0)</f>
        <v>80</v>
      </c>
      <c r="H71" s="34">
        <f>VLOOKUP(B71,[1]Sheet1!B$4:H$8446,7,0)</f>
        <v>80</v>
      </c>
      <c r="I71" s="35" t="str">
        <f t="shared" si="0"/>
        <v>Tốt</v>
      </c>
      <c r="J71" s="34">
        <f>VLOOKUP(B71,[1]Sheet1!B$4:K$8446,9,0)</f>
        <v>80</v>
      </c>
      <c r="K71" s="35" t="str">
        <f t="shared" si="1"/>
        <v>Tốt</v>
      </c>
    </row>
    <row r="73" spans="1:11" x14ac:dyDescent="0.25">
      <c r="A73" s="43" t="s">
        <v>1314</v>
      </c>
      <c r="B73" s="43"/>
      <c r="C73" s="43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73:C73"/>
    <mergeCell ref="A6:K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112B0-6C33-49F6-A9F8-B5E0F84C8DFE}">
  <dimension ref="A1:K70"/>
  <sheetViews>
    <sheetView topLeftCell="A53" workbookViewId="0">
      <selection activeCell="B13" sqref="B13:K68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6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1930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1874</v>
      </c>
      <c r="C13" s="32" t="s">
        <v>481</v>
      </c>
      <c r="D13" s="37">
        <v>38498</v>
      </c>
      <c r="E13" s="34">
        <f>VLOOKUP(B13,[1]Sheet1!B$4:L$8446,4,0)</f>
        <v>70</v>
      </c>
      <c r="F13" s="34">
        <f>VLOOKUP(B13,[1]Sheet1!B$4:F$8446,5,0)</f>
        <v>70</v>
      </c>
      <c r="G13" s="34">
        <f>VLOOKUP(B13,[1]Sheet1!B$4:J$8446,6,0)</f>
        <v>70</v>
      </c>
      <c r="H13" s="34">
        <f>VLOOKUP(B13,[1]Sheet1!B$4:H$8446,7,0)</f>
        <v>70</v>
      </c>
      <c r="I13" s="35" t="str">
        <f t="shared" ref="I13:I68" si="0">IF(H13&gt;=90,"Xuất sắc",IF(H13&gt;=80,"Tốt", IF(H13&gt;=65,"Khá",IF(H13&gt;=50,"Trung bình", IF(H13&gt;=35, "Yếu", "Kém")))))</f>
        <v>Khá</v>
      </c>
      <c r="J13" s="34">
        <f>VLOOKUP(B13,[1]Sheet1!B$4:K$8446,9,0)</f>
        <v>70</v>
      </c>
      <c r="K13" s="35" t="str">
        <f t="shared" ref="K13:K68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31" t="s">
        <v>1875</v>
      </c>
      <c r="C14" s="32" t="s">
        <v>482</v>
      </c>
      <c r="D14" s="37">
        <v>36865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1876</v>
      </c>
      <c r="C15" s="32" t="s">
        <v>422</v>
      </c>
      <c r="D15" s="37">
        <v>38533</v>
      </c>
      <c r="E15" s="34">
        <f>VLOOKUP(B15,[1]Sheet1!B$4:L$8446,4,0)</f>
        <v>60</v>
      </c>
      <c r="F15" s="34">
        <f>VLOOKUP(B15,[1]Sheet1!B$4:F$8446,5,0)</f>
        <v>58</v>
      </c>
      <c r="G15" s="34">
        <f>VLOOKUP(B15,[1]Sheet1!B$4:J$8446,6,0)</f>
        <v>58</v>
      </c>
      <c r="H15" s="34">
        <f>VLOOKUP(B15,[1]Sheet1!B$4:H$8446,7,0)</f>
        <v>58</v>
      </c>
      <c r="I15" s="35" t="str">
        <f t="shared" si="0"/>
        <v>Trung bình</v>
      </c>
      <c r="J15" s="34">
        <f>VLOOKUP(B15,[1]Sheet1!B$4:K$8446,9,0)</f>
        <v>58</v>
      </c>
      <c r="K15" s="35" t="str">
        <f t="shared" si="1"/>
        <v>Trung bình</v>
      </c>
    </row>
    <row r="16" spans="1:11" ht="15.75" x14ac:dyDescent="0.25">
      <c r="A16" s="12">
        <v>4</v>
      </c>
      <c r="B16" s="31" t="s">
        <v>1877</v>
      </c>
      <c r="C16" s="32" t="s">
        <v>125</v>
      </c>
      <c r="D16" s="37">
        <v>38471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1878</v>
      </c>
      <c r="C17" s="32" t="s">
        <v>483</v>
      </c>
      <c r="D17" s="37">
        <v>38653</v>
      </c>
      <c r="E17" s="34">
        <f>VLOOKUP(B17,[1]Sheet1!B$4:L$8446,4,0)</f>
        <v>92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1879</v>
      </c>
      <c r="C18" s="32" t="s">
        <v>484</v>
      </c>
      <c r="D18" s="37">
        <v>38619</v>
      </c>
      <c r="E18" s="34">
        <f>VLOOKUP(B18,[1]Sheet1!B$4:L$8446,4,0)</f>
        <v>65</v>
      </c>
      <c r="F18" s="34">
        <f>VLOOKUP(B18,[1]Sheet1!B$4:F$8446,5,0)</f>
        <v>65</v>
      </c>
      <c r="G18" s="34">
        <f>VLOOKUP(B18,[1]Sheet1!B$4:J$8446,6,0)</f>
        <v>65</v>
      </c>
      <c r="H18" s="34">
        <f>VLOOKUP(B18,[1]Sheet1!B$4:H$8446,7,0)</f>
        <v>65</v>
      </c>
      <c r="I18" s="35" t="str">
        <f t="shared" si="0"/>
        <v>Khá</v>
      </c>
      <c r="J18" s="34">
        <f>VLOOKUP(B18,[1]Sheet1!B$4:K$8446,9,0)</f>
        <v>65</v>
      </c>
      <c r="K18" s="35" t="str">
        <f t="shared" si="1"/>
        <v>Khá</v>
      </c>
    </row>
    <row r="19" spans="1:11" ht="15.75" x14ac:dyDescent="0.25">
      <c r="A19" s="12">
        <v>7</v>
      </c>
      <c r="B19" s="31" t="s">
        <v>1880</v>
      </c>
      <c r="C19" s="32" t="s">
        <v>486</v>
      </c>
      <c r="D19" s="37">
        <v>38599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1881</v>
      </c>
      <c r="C20" s="32" t="s">
        <v>485</v>
      </c>
      <c r="D20" s="37">
        <v>38486</v>
      </c>
      <c r="E20" s="34">
        <f>VLOOKUP(B20,[1]Sheet1!B$4:L$8446,4,0)</f>
        <v>70</v>
      </c>
      <c r="F20" s="34">
        <f>VLOOKUP(B20,[1]Sheet1!B$4:F$8446,5,0)</f>
        <v>67</v>
      </c>
      <c r="G20" s="34">
        <f>VLOOKUP(B20,[1]Sheet1!B$4:J$8446,6,0)</f>
        <v>67</v>
      </c>
      <c r="H20" s="34">
        <f>VLOOKUP(B20,[1]Sheet1!B$4:H$8446,7,0)</f>
        <v>67</v>
      </c>
      <c r="I20" s="35" t="str">
        <f t="shared" si="0"/>
        <v>Khá</v>
      </c>
      <c r="J20" s="34">
        <f>VLOOKUP(B20,[1]Sheet1!B$4:K$8446,9,0)</f>
        <v>67</v>
      </c>
      <c r="K20" s="35" t="str">
        <f t="shared" si="1"/>
        <v>Khá</v>
      </c>
    </row>
    <row r="21" spans="1:11" ht="15.75" x14ac:dyDescent="0.25">
      <c r="A21" s="12">
        <v>9</v>
      </c>
      <c r="B21" s="31" t="s">
        <v>1882</v>
      </c>
      <c r="C21" s="32" t="s">
        <v>487</v>
      </c>
      <c r="D21" s="37">
        <v>38545</v>
      </c>
      <c r="E21" s="34">
        <f>VLOOKUP(B21,[1]Sheet1!B$4:L$8446,4,0)</f>
        <v>94</v>
      </c>
      <c r="F21" s="34">
        <f>VLOOKUP(B21,[1]Sheet1!B$4:F$8446,5,0)</f>
        <v>92</v>
      </c>
      <c r="G21" s="34">
        <f>VLOOKUP(B21,[1]Sheet1!B$4:J$8446,6,0)</f>
        <v>92</v>
      </c>
      <c r="H21" s="34">
        <f>VLOOKUP(B21,[1]Sheet1!B$4:H$8446,7,0)</f>
        <v>92</v>
      </c>
      <c r="I21" s="35" t="str">
        <f t="shared" si="0"/>
        <v>Xuất sắc</v>
      </c>
      <c r="J21" s="34">
        <f>VLOOKUP(B21,[1]Sheet1!B$4:K$8446,9,0)</f>
        <v>92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1883</v>
      </c>
      <c r="C22" s="32" t="s">
        <v>488</v>
      </c>
      <c r="D22" s="37">
        <v>38715</v>
      </c>
      <c r="E22" s="34">
        <f>VLOOKUP(B22,[1]Sheet1!B$4:L$8446,4,0)</f>
        <v>87</v>
      </c>
      <c r="F22" s="34">
        <f>VLOOKUP(B22,[1]Sheet1!B$4:F$8446,5,0)</f>
        <v>77</v>
      </c>
      <c r="G22" s="34">
        <f>VLOOKUP(B22,[1]Sheet1!B$4:J$8446,6,0)</f>
        <v>77</v>
      </c>
      <c r="H22" s="34">
        <f>VLOOKUP(B22,[1]Sheet1!B$4:H$8446,7,0)</f>
        <v>77</v>
      </c>
      <c r="I22" s="35" t="str">
        <f t="shared" si="0"/>
        <v>Khá</v>
      </c>
      <c r="J22" s="34">
        <f>VLOOKUP(B22,[1]Sheet1!B$4:K$8446,9,0)</f>
        <v>77</v>
      </c>
      <c r="K22" s="35" t="str">
        <f t="shared" si="1"/>
        <v>Khá</v>
      </c>
    </row>
    <row r="23" spans="1:11" ht="15.75" x14ac:dyDescent="0.25">
      <c r="A23" s="12">
        <v>11</v>
      </c>
      <c r="B23" s="31" t="s">
        <v>1884</v>
      </c>
      <c r="C23" s="32" t="s">
        <v>489</v>
      </c>
      <c r="D23" s="37">
        <v>38382</v>
      </c>
      <c r="E23" s="34">
        <f>VLOOKUP(B23,[1]Sheet1!B$4:L$8446,4,0)</f>
        <v>85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1885</v>
      </c>
      <c r="C24" s="32" t="s">
        <v>490</v>
      </c>
      <c r="D24" s="37">
        <v>38666</v>
      </c>
      <c r="E24" s="34">
        <f>VLOOKUP(B24,[1]Sheet1!B$4:L$8446,4,0)</f>
        <v>80</v>
      </c>
      <c r="F24" s="34">
        <f>VLOOKUP(B24,[1]Sheet1!B$4:F$8446,5,0)</f>
        <v>75</v>
      </c>
      <c r="G24" s="34">
        <f>VLOOKUP(B24,[1]Sheet1!B$4:J$8446,6,0)</f>
        <v>75</v>
      </c>
      <c r="H24" s="34">
        <f>VLOOKUP(B24,[1]Sheet1!B$4:H$8446,7,0)</f>
        <v>75</v>
      </c>
      <c r="I24" s="35" t="str">
        <f t="shared" si="0"/>
        <v>Khá</v>
      </c>
      <c r="J24" s="34">
        <f>VLOOKUP(B24,[1]Sheet1!B$4:K$8446,9,0)</f>
        <v>75</v>
      </c>
      <c r="K24" s="35" t="str">
        <f t="shared" si="1"/>
        <v>Khá</v>
      </c>
    </row>
    <row r="25" spans="1:11" ht="15.75" x14ac:dyDescent="0.25">
      <c r="A25" s="12">
        <v>13</v>
      </c>
      <c r="B25" s="31" t="s">
        <v>1886</v>
      </c>
      <c r="C25" s="32" t="s">
        <v>126</v>
      </c>
      <c r="D25" s="37">
        <v>38692</v>
      </c>
      <c r="E25" s="34">
        <f>VLOOKUP(B25,[1]Sheet1!B$4:L$8446,4,0)</f>
        <v>70</v>
      </c>
      <c r="F25" s="34">
        <f>VLOOKUP(B25,[1]Sheet1!B$4:F$8446,5,0)</f>
        <v>70</v>
      </c>
      <c r="G25" s="34">
        <f>VLOOKUP(B25,[1]Sheet1!B$4:J$8446,6,0)</f>
        <v>70</v>
      </c>
      <c r="H25" s="34">
        <f>VLOOKUP(B25,[1]Sheet1!B$4:H$8446,7,0)</f>
        <v>70</v>
      </c>
      <c r="I25" s="35" t="str">
        <f t="shared" si="0"/>
        <v>Khá</v>
      </c>
      <c r="J25" s="34">
        <f>VLOOKUP(B25,[1]Sheet1!B$4:K$8446,9,0)</f>
        <v>70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1887</v>
      </c>
      <c r="C26" s="32" t="s">
        <v>491</v>
      </c>
      <c r="D26" s="37">
        <v>38435</v>
      </c>
      <c r="E26" s="34">
        <f>VLOOKUP(B26,[1]Sheet1!B$4:L$8446,4,0)</f>
        <v>92</v>
      </c>
      <c r="F26" s="34">
        <f>VLOOKUP(B26,[1]Sheet1!B$4:F$8446,5,0)</f>
        <v>82</v>
      </c>
      <c r="G26" s="34">
        <f>VLOOKUP(B26,[1]Sheet1!B$4:J$8446,6,0)</f>
        <v>82</v>
      </c>
      <c r="H26" s="34">
        <f>VLOOKUP(B26,[1]Sheet1!B$4:H$8446,7,0)</f>
        <v>82</v>
      </c>
      <c r="I26" s="35" t="str">
        <f t="shared" si="0"/>
        <v>Tốt</v>
      </c>
      <c r="J26" s="34">
        <f>VLOOKUP(B26,[1]Sheet1!B$4:K$8446,9,0)</f>
        <v>82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1888</v>
      </c>
      <c r="C27" s="32" t="s">
        <v>492</v>
      </c>
      <c r="D27" s="37">
        <v>38614</v>
      </c>
      <c r="E27" s="34">
        <f>VLOOKUP(B27,[1]Sheet1!B$4:L$8446,4,0)</f>
        <v>70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1889</v>
      </c>
      <c r="C28" s="32" t="s">
        <v>493</v>
      </c>
      <c r="D28" s="37">
        <v>38524</v>
      </c>
      <c r="E28" s="34">
        <f>VLOOKUP(B28,[1]Sheet1!B$4:L$8446,4,0)</f>
        <v>70</v>
      </c>
      <c r="F28" s="34">
        <f>VLOOKUP(B28,[1]Sheet1!B$4:F$8446,5,0)</f>
        <v>70</v>
      </c>
      <c r="G28" s="34">
        <f>VLOOKUP(B28,[1]Sheet1!B$4:J$8446,6,0)</f>
        <v>70</v>
      </c>
      <c r="H28" s="34">
        <f>VLOOKUP(B28,[1]Sheet1!B$4:H$8446,7,0)</f>
        <v>70</v>
      </c>
      <c r="I28" s="35" t="str">
        <f t="shared" si="0"/>
        <v>Khá</v>
      </c>
      <c r="J28" s="34">
        <f>VLOOKUP(B28,[1]Sheet1!B$4:K$8446,9,0)</f>
        <v>70</v>
      </c>
      <c r="K28" s="35" t="str">
        <f t="shared" si="1"/>
        <v>Khá</v>
      </c>
    </row>
    <row r="29" spans="1:11" ht="15.75" x14ac:dyDescent="0.25">
      <c r="A29" s="12">
        <v>17</v>
      </c>
      <c r="B29" s="31" t="s">
        <v>1890</v>
      </c>
      <c r="C29" s="32" t="s">
        <v>494</v>
      </c>
      <c r="D29" s="37">
        <v>38545</v>
      </c>
      <c r="E29" s="34">
        <f>VLOOKUP(B29,[1]Sheet1!B$4:L$8446,4,0)</f>
        <v>65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1891</v>
      </c>
      <c r="C30" s="32" t="s">
        <v>495</v>
      </c>
      <c r="D30" s="37">
        <v>38377</v>
      </c>
      <c r="E30" s="34">
        <f>VLOOKUP(B30,[1]Sheet1!B$4:L$8446,4,0)</f>
        <v>70</v>
      </c>
      <c r="F30" s="34">
        <f>VLOOKUP(B30,[1]Sheet1!B$4:F$8446,5,0)</f>
        <v>60</v>
      </c>
      <c r="G30" s="34">
        <f>VLOOKUP(B30,[1]Sheet1!B$4:J$8446,6,0)</f>
        <v>60</v>
      </c>
      <c r="H30" s="34">
        <f>VLOOKUP(B30,[1]Sheet1!B$4:H$8446,7,0)</f>
        <v>60</v>
      </c>
      <c r="I30" s="35" t="str">
        <f t="shared" si="0"/>
        <v>Trung bình</v>
      </c>
      <c r="J30" s="34">
        <f>VLOOKUP(B30,[1]Sheet1!B$4:K$8446,9,0)</f>
        <v>60</v>
      </c>
      <c r="K30" s="35" t="str">
        <f t="shared" si="1"/>
        <v>Trung bình</v>
      </c>
    </row>
    <row r="31" spans="1:11" ht="15.75" x14ac:dyDescent="0.25">
      <c r="A31" s="12">
        <v>19</v>
      </c>
      <c r="B31" s="31" t="s">
        <v>1892</v>
      </c>
      <c r="C31" s="32" t="s">
        <v>496</v>
      </c>
      <c r="D31" s="37">
        <v>38466</v>
      </c>
      <c r="E31" s="34">
        <f>VLOOKUP(B31,[1]Sheet1!B$4:L$8446,4,0)</f>
        <v>51</v>
      </c>
      <c r="F31" s="34">
        <f>VLOOKUP(B31,[1]Sheet1!B$4:F$8446,5,0)</f>
        <v>66</v>
      </c>
      <c r="G31" s="34">
        <f>VLOOKUP(B31,[1]Sheet1!B$4:J$8446,6,0)</f>
        <v>66</v>
      </c>
      <c r="H31" s="34">
        <f>VLOOKUP(B31,[1]Sheet1!B$4:H$8446,7,0)</f>
        <v>66</v>
      </c>
      <c r="I31" s="35" t="str">
        <f t="shared" si="0"/>
        <v>Khá</v>
      </c>
      <c r="J31" s="34">
        <f>VLOOKUP(B31,[1]Sheet1!B$4:K$8446,9,0)</f>
        <v>66</v>
      </c>
      <c r="K31" s="35" t="str">
        <f t="shared" si="1"/>
        <v>Khá</v>
      </c>
    </row>
    <row r="32" spans="1:11" ht="15.75" x14ac:dyDescent="0.25">
      <c r="A32" s="12">
        <v>20</v>
      </c>
      <c r="B32" s="31" t="s">
        <v>1893</v>
      </c>
      <c r="C32" s="32" t="s">
        <v>497</v>
      </c>
      <c r="D32" s="37">
        <v>38506</v>
      </c>
      <c r="E32" s="34">
        <f>VLOOKUP(B32,[1]Sheet1!B$4:L$8446,4,0)</f>
        <v>70</v>
      </c>
      <c r="F32" s="34">
        <f>VLOOKUP(B32,[1]Sheet1!B$4:F$8446,5,0)</f>
        <v>67</v>
      </c>
      <c r="G32" s="34">
        <f>VLOOKUP(B32,[1]Sheet1!B$4:J$8446,6,0)</f>
        <v>67</v>
      </c>
      <c r="H32" s="34">
        <f>VLOOKUP(B32,[1]Sheet1!B$4:H$8446,7,0)</f>
        <v>67</v>
      </c>
      <c r="I32" s="35" t="str">
        <f t="shared" si="0"/>
        <v>Khá</v>
      </c>
      <c r="J32" s="34">
        <f>VLOOKUP(B32,[1]Sheet1!B$4:K$8446,9,0)</f>
        <v>67</v>
      </c>
      <c r="K32" s="35" t="str">
        <f t="shared" si="1"/>
        <v>Khá</v>
      </c>
    </row>
    <row r="33" spans="1:11" ht="15.75" x14ac:dyDescent="0.25">
      <c r="A33" s="12">
        <v>21</v>
      </c>
      <c r="B33" s="31" t="s">
        <v>1894</v>
      </c>
      <c r="C33" s="32" t="s">
        <v>498</v>
      </c>
      <c r="D33" s="37">
        <v>38414</v>
      </c>
      <c r="E33" s="34">
        <f>VLOOKUP(B33,[1]Sheet1!B$4:L$8446,4,0)</f>
        <v>70</v>
      </c>
      <c r="F33" s="34">
        <f>VLOOKUP(B33,[1]Sheet1!B$4:F$8446,5,0)</f>
        <v>67</v>
      </c>
      <c r="G33" s="34">
        <f>VLOOKUP(B33,[1]Sheet1!B$4:J$8446,6,0)</f>
        <v>67</v>
      </c>
      <c r="H33" s="34">
        <f>VLOOKUP(B33,[1]Sheet1!B$4:H$8446,7,0)</f>
        <v>67</v>
      </c>
      <c r="I33" s="35" t="str">
        <f t="shared" si="0"/>
        <v>Khá</v>
      </c>
      <c r="J33" s="34">
        <f>VLOOKUP(B33,[1]Sheet1!B$4:K$8446,9,0)</f>
        <v>67</v>
      </c>
      <c r="K33" s="35" t="str">
        <f t="shared" si="1"/>
        <v>Khá</v>
      </c>
    </row>
    <row r="34" spans="1:11" ht="15.75" x14ac:dyDescent="0.25">
      <c r="A34" s="12">
        <v>22</v>
      </c>
      <c r="B34" s="31" t="s">
        <v>1895</v>
      </c>
      <c r="C34" s="32" t="s">
        <v>499</v>
      </c>
      <c r="D34" s="37">
        <v>38630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1896</v>
      </c>
      <c r="C35" s="32" t="s">
        <v>165</v>
      </c>
      <c r="D35" s="37">
        <v>38528</v>
      </c>
      <c r="E35" s="34">
        <f>VLOOKUP(B35,[1]Sheet1!B$4:L$8446,4,0)</f>
        <v>75</v>
      </c>
      <c r="F35" s="34">
        <f>VLOOKUP(B35,[1]Sheet1!B$4:F$8446,5,0)</f>
        <v>75</v>
      </c>
      <c r="G35" s="34">
        <f>VLOOKUP(B35,[1]Sheet1!B$4:J$8446,6,0)</f>
        <v>75</v>
      </c>
      <c r="H35" s="34">
        <f>VLOOKUP(B35,[1]Sheet1!B$4:H$8446,7,0)</f>
        <v>75</v>
      </c>
      <c r="I35" s="35" t="str">
        <f t="shared" si="0"/>
        <v>Khá</v>
      </c>
      <c r="J35" s="34">
        <f>VLOOKUP(B35,[1]Sheet1!B$4:K$8446,9,0)</f>
        <v>75</v>
      </c>
      <c r="K35" s="35" t="str">
        <f t="shared" si="1"/>
        <v>Khá</v>
      </c>
    </row>
    <row r="36" spans="1:11" ht="15.75" x14ac:dyDescent="0.25">
      <c r="A36" s="12">
        <v>24</v>
      </c>
      <c r="B36" s="31" t="s">
        <v>1897</v>
      </c>
      <c r="C36" s="32" t="s">
        <v>500</v>
      </c>
      <c r="D36" s="37">
        <v>38570</v>
      </c>
      <c r="E36" s="34">
        <f>VLOOKUP(B36,[1]Sheet1!B$4:L$8446,4,0)</f>
        <v>80</v>
      </c>
      <c r="F36" s="34">
        <f>VLOOKUP(B36,[1]Sheet1!B$4:F$8446,5,0)</f>
        <v>70</v>
      </c>
      <c r="G36" s="34">
        <f>VLOOKUP(B36,[1]Sheet1!B$4:J$8446,6,0)</f>
        <v>70</v>
      </c>
      <c r="H36" s="34">
        <f>VLOOKUP(B36,[1]Sheet1!B$4:H$8446,7,0)</f>
        <v>70</v>
      </c>
      <c r="I36" s="35" t="str">
        <f t="shared" si="0"/>
        <v>Khá</v>
      </c>
      <c r="J36" s="34">
        <f>VLOOKUP(B36,[1]Sheet1!B$4:K$8446,9,0)</f>
        <v>70</v>
      </c>
      <c r="K36" s="35" t="str">
        <f t="shared" si="1"/>
        <v>Khá</v>
      </c>
    </row>
    <row r="37" spans="1:11" ht="15.75" x14ac:dyDescent="0.25">
      <c r="A37" s="12">
        <v>25</v>
      </c>
      <c r="B37" s="31" t="s">
        <v>1898</v>
      </c>
      <c r="C37" s="32" t="s">
        <v>501</v>
      </c>
      <c r="D37" s="37">
        <v>38576</v>
      </c>
      <c r="E37" s="34">
        <f>VLOOKUP(B37,[1]Sheet1!B$4:L$8446,4,0)</f>
        <v>80</v>
      </c>
      <c r="F37" s="34">
        <f>VLOOKUP(B37,[1]Sheet1!B$4:F$8446,5,0)</f>
        <v>77</v>
      </c>
      <c r="G37" s="34">
        <f>VLOOKUP(B37,[1]Sheet1!B$4:J$8446,6,0)</f>
        <v>77</v>
      </c>
      <c r="H37" s="34">
        <f>VLOOKUP(B37,[1]Sheet1!B$4:H$8446,7,0)</f>
        <v>77</v>
      </c>
      <c r="I37" s="35" t="str">
        <f t="shared" si="0"/>
        <v>Khá</v>
      </c>
      <c r="J37" s="34">
        <f>VLOOKUP(B37,[1]Sheet1!B$4:K$8446,9,0)</f>
        <v>77</v>
      </c>
      <c r="K37" s="35" t="str">
        <f t="shared" si="1"/>
        <v>Khá</v>
      </c>
    </row>
    <row r="38" spans="1:11" ht="15.75" x14ac:dyDescent="0.25">
      <c r="A38" s="12">
        <v>26</v>
      </c>
      <c r="B38" s="31" t="s">
        <v>1899</v>
      </c>
      <c r="C38" s="32" t="s">
        <v>502</v>
      </c>
      <c r="D38" s="37">
        <v>38660</v>
      </c>
      <c r="E38" s="34">
        <f>VLOOKUP(B38,[1]Sheet1!B$4:L$8446,4,0)</f>
        <v>90</v>
      </c>
      <c r="F38" s="34">
        <f>VLOOKUP(B38,[1]Sheet1!B$4:F$8446,5,0)</f>
        <v>95</v>
      </c>
      <c r="G38" s="34">
        <f>VLOOKUP(B38,[1]Sheet1!B$4:J$8446,6,0)</f>
        <v>95</v>
      </c>
      <c r="H38" s="34">
        <f>VLOOKUP(B38,[1]Sheet1!B$4:H$8446,7,0)</f>
        <v>95</v>
      </c>
      <c r="I38" s="35" t="str">
        <f t="shared" si="0"/>
        <v>Xuất sắc</v>
      </c>
      <c r="J38" s="34">
        <f>VLOOKUP(B38,[1]Sheet1!B$4:K$8446,9,0)</f>
        <v>95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1900</v>
      </c>
      <c r="C39" s="32" t="s">
        <v>503</v>
      </c>
      <c r="D39" s="37">
        <v>38675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1901</v>
      </c>
      <c r="C40" s="32" t="s">
        <v>504</v>
      </c>
      <c r="D40" s="37">
        <v>38395</v>
      </c>
      <c r="E40" s="34">
        <f>VLOOKUP(B40,[1]Sheet1!B$4:L$8446,4,0)</f>
        <v>75</v>
      </c>
      <c r="F40" s="34">
        <f>VLOOKUP(B40,[1]Sheet1!B$4:F$8446,5,0)</f>
        <v>62</v>
      </c>
      <c r="G40" s="34">
        <f>VLOOKUP(B40,[1]Sheet1!B$4:J$8446,6,0)</f>
        <v>62</v>
      </c>
      <c r="H40" s="34">
        <f>VLOOKUP(B40,[1]Sheet1!B$4:H$8446,7,0)</f>
        <v>62</v>
      </c>
      <c r="I40" s="35" t="str">
        <f t="shared" si="0"/>
        <v>Trung bình</v>
      </c>
      <c r="J40" s="34">
        <f>VLOOKUP(B40,[1]Sheet1!B$4:K$8446,9,0)</f>
        <v>62</v>
      </c>
      <c r="K40" s="35" t="str">
        <f t="shared" si="1"/>
        <v>Trung bình</v>
      </c>
    </row>
    <row r="41" spans="1:11" ht="15.75" x14ac:dyDescent="0.25">
      <c r="A41" s="12">
        <v>29</v>
      </c>
      <c r="B41" s="31" t="s">
        <v>1902</v>
      </c>
      <c r="C41" s="32" t="s">
        <v>505</v>
      </c>
      <c r="D41" s="37">
        <v>38411</v>
      </c>
      <c r="E41" s="34">
        <f>VLOOKUP(B41,[1]Sheet1!B$4:L$8446,4,0)</f>
        <v>70</v>
      </c>
      <c r="F41" s="34">
        <f>VLOOKUP(B41,[1]Sheet1!B$4:F$8446,5,0)</f>
        <v>70</v>
      </c>
      <c r="G41" s="34">
        <f>VLOOKUP(B41,[1]Sheet1!B$4:J$8446,6,0)</f>
        <v>70</v>
      </c>
      <c r="H41" s="34">
        <f>VLOOKUP(B41,[1]Sheet1!B$4:H$8446,7,0)</f>
        <v>70</v>
      </c>
      <c r="I41" s="35" t="str">
        <f t="shared" si="0"/>
        <v>Khá</v>
      </c>
      <c r="J41" s="34">
        <f>VLOOKUP(B41,[1]Sheet1!B$4:K$8446,9,0)</f>
        <v>70</v>
      </c>
      <c r="K41" s="35" t="str">
        <f t="shared" si="1"/>
        <v>Khá</v>
      </c>
    </row>
    <row r="42" spans="1:11" ht="15.75" x14ac:dyDescent="0.25">
      <c r="A42" s="12">
        <v>30</v>
      </c>
      <c r="B42" s="31" t="s">
        <v>1903</v>
      </c>
      <c r="C42" s="32" t="s">
        <v>506</v>
      </c>
      <c r="D42" s="37">
        <v>38572</v>
      </c>
      <c r="E42" s="34">
        <f>VLOOKUP(B42,[1]Sheet1!B$4:L$8446,4,0)</f>
        <v>70</v>
      </c>
      <c r="F42" s="34">
        <f>VLOOKUP(B42,[1]Sheet1!B$4:F$8446,5,0)</f>
        <v>75</v>
      </c>
      <c r="G42" s="34">
        <f>VLOOKUP(B42,[1]Sheet1!B$4:J$8446,6,0)</f>
        <v>75</v>
      </c>
      <c r="H42" s="34">
        <f>VLOOKUP(B42,[1]Sheet1!B$4:H$8446,7,0)</f>
        <v>75</v>
      </c>
      <c r="I42" s="35" t="str">
        <f t="shared" si="0"/>
        <v>Khá</v>
      </c>
      <c r="J42" s="34">
        <f>VLOOKUP(B42,[1]Sheet1!B$4:K$8446,9,0)</f>
        <v>75</v>
      </c>
      <c r="K42" s="35" t="str">
        <f t="shared" si="1"/>
        <v>Khá</v>
      </c>
    </row>
    <row r="43" spans="1:11" ht="15.75" x14ac:dyDescent="0.25">
      <c r="A43" s="12">
        <v>31</v>
      </c>
      <c r="B43" s="31" t="s">
        <v>1904</v>
      </c>
      <c r="C43" s="32" t="s">
        <v>507</v>
      </c>
      <c r="D43" s="37">
        <v>38570</v>
      </c>
      <c r="E43" s="34">
        <f>VLOOKUP(B43,[1]Sheet1!B$4:L$8446,4,0)</f>
        <v>70</v>
      </c>
      <c r="F43" s="34">
        <f>VLOOKUP(B43,[1]Sheet1!B$4:F$8446,5,0)</f>
        <v>67</v>
      </c>
      <c r="G43" s="34">
        <f>VLOOKUP(B43,[1]Sheet1!B$4:J$8446,6,0)</f>
        <v>67</v>
      </c>
      <c r="H43" s="34">
        <f>VLOOKUP(B43,[1]Sheet1!B$4:H$8446,7,0)</f>
        <v>67</v>
      </c>
      <c r="I43" s="35" t="str">
        <f t="shared" si="0"/>
        <v>Khá</v>
      </c>
      <c r="J43" s="34">
        <f>VLOOKUP(B43,[1]Sheet1!B$4:K$8446,9,0)</f>
        <v>67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1905</v>
      </c>
      <c r="C44" s="32" t="s">
        <v>508</v>
      </c>
      <c r="D44" s="37">
        <v>38613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1906</v>
      </c>
      <c r="C45" s="32" t="s">
        <v>509</v>
      </c>
      <c r="D45" s="37">
        <v>38404</v>
      </c>
      <c r="E45" s="34">
        <f>VLOOKUP(B45,[1]Sheet1!B$4:L$8446,4,0)</f>
        <v>98</v>
      </c>
      <c r="F45" s="34">
        <f>VLOOKUP(B45,[1]Sheet1!B$4:F$8446,5,0)</f>
        <v>93</v>
      </c>
      <c r="G45" s="34">
        <f>VLOOKUP(B45,[1]Sheet1!B$4:J$8446,6,0)</f>
        <v>93</v>
      </c>
      <c r="H45" s="34">
        <f>VLOOKUP(B45,[1]Sheet1!B$4:H$8446,7,0)</f>
        <v>93</v>
      </c>
      <c r="I45" s="35" t="str">
        <f t="shared" si="0"/>
        <v>Xuất sắc</v>
      </c>
      <c r="J45" s="34">
        <f>VLOOKUP(B45,[1]Sheet1!B$4:K$8446,9,0)</f>
        <v>93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1907</v>
      </c>
      <c r="C46" s="32" t="s">
        <v>128</v>
      </c>
      <c r="D46" s="37">
        <v>38702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1908</v>
      </c>
      <c r="C47" s="32" t="s">
        <v>510</v>
      </c>
      <c r="D47" s="37">
        <v>38420</v>
      </c>
      <c r="E47" s="34">
        <f>VLOOKUP(B47,[1]Sheet1!B$4:L$8446,4,0)</f>
        <v>70</v>
      </c>
      <c r="F47" s="34">
        <f>VLOOKUP(B47,[1]Sheet1!B$4:F$8446,5,0)</f>
        <v>63</v>
      </c>
      <c r="G47" s="34">
        <f>VLOOKUP(B47,[1]Sheet1!B$4:J$8446,6,0)</f>
        <v>63</v>
      </c>
      <c r="H47" s="34">
        <f>VLOOKUP(B47,[1]Sheet1!B$4:H$8446,7,0)</f>
        <v>63</v>
      </c>
      <c r="I47" s="35" t="str">
        <f t="shared" si="0"/>
        <v>Trung bình</v>
      </c>
      <c r="J47" s="34">
        <f>VLOOKUP(B47,[1]Sheet1!B$4:K$8446,9,0)</f>
        <v>63</v>
      </c>
      <c r="K47" s="35" t="str">
        <f t="shared" si="1"/>
        <v>Trung bình</v>
      </c>
    </row>
    <row r="48" spans="1:11" ht="15.75" x14ac:dyDescent="0.25">
      <c r="A48" s="12">
        <v>36</v>
      </c>
      <c r="B48" s="31" t="s">
        <v>1909</v>
      </c>
      <c r="C48" s="32" t="s">
        <v>511</v>
      </c>
      <c r="D48" s="37">
        <v>38362</v>
      </c>
      <c r="E48" s="34">
        <f>VLOOKUP(B48,[1]Sheet1!B$4:L$8446,4,0)</f>
        <v>92</v>
      </c>
      <c r="F48" s="34">
        <f>VLOOKUP(B48,[1]Sheet1!B$4:F$8446,5,0)</f>
        <v>92</v>
      </c>
      <c r="G48" s="34">
        <f>VLOOKUP(B48,[1]Sheet1!B$4:J$8446,6,0)</f>
        <v>92</v>
      </c>
      <c r="H48" s="34">
        <f>VLOOKUP(B48,[1]Sheet1!B$4:H$8446,7,0)</f>
        <v>92</v>
      </c>
      <c r="I48" s="35" t="str">
        <f t="shared" si="0"/>
        <v>Xuất sắc</v>
      </c>
      <c r="J48" s="34">
        <f>VLOOKUP(B48,[1]Sheet1!B$4:K$8446,9,0)</f>
        <v>92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1910</v>
      </c>
      <c r="C49" s="32" t="s">
        <v>512</v>
      </c>
      <c r="D49" s="37">
        <v>38574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1911</v>
      </c>
      <c r="C50" s="32" t="s">
        <v>513</v>
      </c>
      <c r="D50" s="37">
        <v>38589</v>
      </c>
      <c r="E50" s="34">
        <f>VLOOKUP(B50,[1]Sheet1!B$4:L$8446,4,0)</f>
        <v>70</v>
      </c>
      <c r="F50" s="34">
        <f>VLOOKUP(B50,[1]Sheet1!B$4:F$8446,5,0)</f>
        <v>62</v>
      </c>
      <c r="G50" s="34">
        <f>VLOOKUP(B50,[1]Sheet1!B$4:J$8446,6,0)</f>
        <v>62</v>
      </c>
      <c r="H50" s="34">
        <f>VLOOKUP(B50,[1]Sheet1!B$4:H$8446,7,0)</f>
        <v>62</v>
      </c>
      <c r="I50" s="35" t="str">
        <f t="shared" si="0"/>
        <v>Trung bình</v>
      </c>
      <c r="J50" s="34">
        <f>VLOOKUP(B50,[1]Sheet1!B$4:K$8446,9,0)</f>
        <v>62</v>
      </c>
      <c r="K50" s="35" t="str">
        <f t="shared" si="1"/>
        <v>Trung bình</v>
      </c>
    </row>
    <row r="51" spans="1:11" ht="15.75" x14ac:dyDescent="0.25">
      <c r="A51" s="12">
        <v>39</v>
      </c>
      <c r="B51" s="31" t="s">
        <v>1912</v>
      </c>
      <c r="C51" s="32" t="s">
        <v>514</v>
      </c>
      <c r="D51" s="37">
        <v>38473</v>
      </c>
      <c r="E51" s="34">
        <f>VLOOKUP(B51,[1]Sheet1!B$4:L$8446,4,0)</f>
        <v>96</v>
      </c>
      <c r="F51" s="34">
        <f>VLOOKUP(B51,[1]Sheet1!B$4:F$8446,5,0)</f>
        <v>91</v>
      </c>
      <c r="G51" s="34">
        <f>VLOOKUP(B51,[1]Sheet1!B$4:J$8446,6,0)</f>
        <v>91</v>
      </c>
      <c r="H51" s="34">
        <f>VLOOKUP(B51,[1]Sheet1!B$4:H$8446,7,0)</f>
        <v>91</v>
      </c>
      <c r="I51" s="35" t="str">
        <f t="shared" si="0"/>
        <v>Xuất sắc</v>
      </c>
      <c r="J51" s="34">
        <f>VLOOKUP(B51,[1]Sheet1!B$4:K$8446,9,0)</f>
        <v>91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1913</v>
      </c>
      <c r="C52" s="32" t="s">
        <v>515</v>
      </c>
      <c r="D52" s="37">
        <v>38532</v>
      </c>
      <c r="E52" s="34">
        <f>VLOOKUP(B52,[1]Sheet1!B$4:L$8446,4,0)</f>
        <v>92</v>
      </c>
      <c r="F52" s="34">
        <f>VLOOKUP(B52,[1]Sheet1!B$4:F$8446,5,0)</f>
        <v>92</v>
      </c>
      <c r="G52" s="34">
        <f>VLOOKUP(B52,[1]Sheet1!B$4:J$8446,6,0)</f>
        <v>92</v>
      </c>
      <c r="H52" s="34">
        <f>VLOOKUP(B52,[1]Sheet1!B$4:H$8446,7,0)</f>
        <v>92</v>
      </c>
      <c r="I52" s="35" t="str">
        <f t="shared" si="0"/>
        <v>Xuất sắc</v>
      </c>
      <c r="J52" s="34">
        <f>VLOOKUP(B52,[1]Sheet1!B$4:K$8446,9,0)</f>
        <v>92</v>
      </c>
      <c r="K52" s="35" t="str">
        <f t="shared" si="1"/>
        <v>Xuất sắc</v>
      </c>
    </row>
    <row r="53" spans="1:11" ht="15.75" x14ac:dyDescent="0.25">
      <c r="A53" s="12">
        <v>41</v>
      </c>
      <c r="B53" s="31" t="s">
        <v>1914</v>
      </c>
      <c r="C53" s="32" t="s">
        <v>516</v>
      </c>
      <c r="D53" s="37">
        <v>38501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4" spans="1:11" ht="15.75" x14ac:dyDescent="0.25">
      <c r="A54" s="12">
        <v>42</v>
      </c>
      <c r="B54" s="31" t="s">
        <v>1915</v>
      </c>
      <c r="C54" s="32" t="s">
        <v>517</v>
      </c>
      <c r="D54" s="37">
        <v>38665</v>
      </c>
      <c r="E54" s="34">
        <f>VLOOKUP(B54,[1]Sheet1!B$4:L$8446,4,0)</f>
        <v>94</v>
      </c>
      <c r="F54" s="34">
        <f>VLOOKUP(B54,[1]Sheet1!B$4:F$8446,5,0)</f>
        <v>84</v>
      </c>
      <c r="G54" s="34">
        <f>VLOOKUP(B54,[1]Sheet1!B$4:J$8446,6,0)</f>
        <v>84</v>
      </c>
      <c r="H54" s="34">
        <f>VLOOKUP(B54,[1]Sheet1!B$4:H$8446,7,0)</f>
        <v>84</v>
      </c>
      <c r="I54" s="35" t="str">
        <f t="shared" si="0"/>
        <v>Tốt</v>
      </c>
      <c r="J54" s="34">
        <f>VLOOKUP(B54,[1]Sheet1!B$4:K$8446,9,0)</f>
        <v>84</v>
      </c>
      <c r="K54" s="35" t="str">
        <f t="shared" si="1"/>
        <v>Tốt</v>
      </c>
    </row>
    <row r="55" spans="1:11" ht="15.75" x14ac:dyDescent="0.25">
      <c r="A55" s="12">
        <v>43</v>
      </c>
      <c r="B55" s="31" t="s">
        <v>1916</v>
      </c>
      <c r="C55" s="32" t="s">
        <v>518</v>
      </c>
      <c r="D55" s="37">
        <v>38681</v>
      </c>
      <c r="E55" s="34">
        <f>VLOOKUP(B55,[1]Sheet1!B$4:L$8446,4,0)</f>
        <v>80</v>
      </c>
      <c r="F55" s="34">
        <f>VLOOKUP(B55,[1]Sheet1!B$4:F$8446,5,0)</f>
        <v>80</v>
      </c>
      <c r="G55" s="34">
        <f>VLOOKUP(B55,[1]Sheet1!B$4:J$8446,6,0)</f>
        <v>80</v>
      </c>
      <c r="H55" s="34">
        <f>VLOOKUP(B55,[1]Sheet1!B$4:H$8446,7,0)</f>
        <v>80</v>
      </c>
      <c r="I55" s="35" t="str">
        <f t="shared" si="0"/>
        <v>Tốt</v>
      </c>
      <c r="J55" s="34">
        <f>VLOOKUP(B55,[1]Sheet1!B$4:K$8446,9,0)</f>
        <v>80</v>
      </c>
      <c r="K55" s="35" t="str">
        <f t="shared" si="1"/>
        <v>Tốt</v>
      </c>
    </row>
    <row r="56" spans="1:11" ht="15.75" x14ac:dyDescent="0.25">
      <c r="A56" s="12">
        <v>44</v>
      </c>
      <c r="B56" s="31" t="s">
        <v>1917</v>
      </c>
      <c r="C56" s="32" t="s">
        <v>519</v>
      </c>
      <c r="D56" s="37">
        <v>38592</v>
      </c>
      <c r="E56" s="34">
        <f>VLOOKUP(B56,[1]Sheet1!B$4:L$8446,4,0)</f>
        <v>82</v>
      </c>
      <c r="F56" s="34">
        <f>VLOOKUP(B56,[1]Sheet1!B$4:F$8446,5,0)</f>
        <v>81</v>
      </c>
      <c r="G56" s="34">
        <f>VLOOKUP(B56,[1]Sheet1!B$4:J$8446,6,0)</f>
        <v>81</v>
      </c>
      <c r="H56" s="34">
        <f>VLOOKUP(B56,[1]Sheet1!B$4:H$8446,7,0)</f>
        <v>81</v>
      </c>
      <c r="I56" s="35" t="str">
        <f t="shared" si="0"/>
        <v>Tốt</v>
      </c>
      <c r="J56" s="34">
        <f>VLOOKUP(B56,[1]Sheet1!B$4:K$8446,9,0)</f>
        <v>81</v>
      </c>
      <c r="K56" s="35" t="str">
        <f t="shared" si="1"/>
        <v>Tốt</v>
      </c>
    </row>
    <row r="57" spans="1:11" ht="15.75" x14ac:dyDescent="0.25">
      <c r="A57" s="12">
        <v>45</v>
      </c>
      <c r="B57" s="31" t="s">
        <v>1918</v>
      </c>
      <c r="C57" s="32" t="s">
        <v>520</v>
      </c>
      <c r="D57" s="37">
        <v>38525</v>
      </c>
      <c r="E57" s="34">
        <f>VLOOKUP(B57,[1]Sheet1!B$4:L$8446,4,0)</f>
        <v>70</v>
      </c>
      <c r="F57" s="34">
        <f>VLOOKUP(B57,[1]Sheet1!B$4:F$8446,5,0)</f>
        <v>70</v>
      </c>
      <c r="G57" s="34">
        <f>VLOOKUP(B57,[1]Sheet1!B$4:J$8446,6,0)</f>
        <v>70</v>
      </c>
      <c r="H57" s="34">
        <f>VLOOKUP(B57,[1]Sheet1!B$4:H$8446,7,0)</f>
        <v>70</v>
      </c>
      <c r="I57" s="35" t="str">
        <f t="shared" si="0"/>
        <v>Khá</v>
      </c>
      <c r="J57" s="34">
        <f>VLOOKUP(B57,[1]Sheet1!B$4:K$8446,9,0)</f>
        <v>70</v>
      </c>
      <c r="K57" s="35" t="str">
        <f t="shared" si="1"/>
        <v>Khá</v>
      </c>
    </row>
    <row r="58" spans="1:11" ht="15.75" x14ac:dyDescent="0.25">
      <c r="A58" s="12">
        <v>46</v>
      </c>
      <c r="B58" s="31" t="s">
        <v>1919</v>
      </c>
      <c r="C58" s="32" t="s">
        <v>526</v>
      </c>
      <c r="D58" s="37">
        <v>38586</v>
      </c>
      <c r="E58" s="34">
        <f>VLOOKUP(B58,[1]Sheet1!B$4:L$8446,4,0)</f>
        <v>70</v>
      </c>
      <c r="F58" s="34">
        <f>VLOOKUP(B58,[1]Sheet1!B$4:F$8446,5,0)</f>
        <v>70</v>
      </c>
      <c r="G58" s="34">
        <f>VLOOKUP(B58,[1]Sheet1!B$4:J$8446,6,0)</f>
        <v>70</v>
      </c>
      <c r="H58" s="34">
        <f>VLOOKUP(B58,[1]Sheet1!B$4:H$8446,7,0)</f>
        <v>70</v>
      </c>
      <c r="I58" s="35" t="str">
        <f t="shared" si="0"/>
        <v>Khá</v>
      </c>
      <c r="J58" s="34">
        <f>VLOOKUP(B58,[1]Sheet1!B$4:K$8446,9,0)</f>
        <v>70</v>
      </c>
      <c r="K58" s="35" t="str">
        <f t="shared" si="1"/>
        <v>Khá</v>
      </c>
    </row>
    <row r="59" spans="1:11" ht="15.75" x14ac:dyDescent="0.25">
      <c r="A59" s="12">
        <v>47</v>
      </c>
      <c r="B59" s="31" t="s">
        <v>1920</v>
      </c>
      <c r="C59" s="32" t="s">
        <v>527</v>
      </c>
      <c r="D59" s="37">
        <v>38622</v>
      </c>
      <c r="E59" s="34">
        <f>VLOOKUP(B59,[1]Sheet1!B$4:L$8446,4,0)</f>
        <v>92</v>
      </c>
      <c r="F59" s="34">
        <f>VLOOKUP(B59,[1]Sheet1!B$4:F$8446,5,0)</f>
        <v>92</v>
      </c>
      <c r="G59" s="34">
        <f>VLOOKUP(B59,[1]Sheet1!B$4:J$8446,6,0)</f>
        <v>92</v>
      </c>
      <c r="H59" s="34">
        <f>VLOOKUP(B59,[1]Sheet1!B$4:H$8446,7,0)</f>
        <v>92</v>
      </c>
      <c r="I59" s="35" t="str">
        <f t="shared" si="0"/>
        <v>Xuất sắc</v>
      </c>
      <c r="J59" s="34">
        <f>VLOOKUP(B59,[1]Sheet1!B$4:K$8446,9,0)</f>
        <v>92</v>
      </c>
      <c r="K59" s="35" t="str">
        <f t="shared" si="1"/>
        <v>Xuất sắc</v>
      </c>
    </row>
    <row r="60" spans="1:11" ht="15.75" x14ac:dyDescent="0.25">
      <c r="A60" s="12">
        <v>48</v>
      </c>
      <c r="B60" s="31" t="s">
        <v>1921</v>
      </c>
      <c r="C60" s="32" t="s">
        <v>528</v>
      </c>
      <c r="D60" s="37">
        <v>38693</v>
      </c>
      <c r="E60" s="34">
        <f>VLOOKUP(B60,[1]Sheet1!B$4:L$8446,4,0)</f>
        <v>70</v>
      </c>
      <c r="F60" s="34">
        <f>VLOOKUP(B60,[1]Sheet1!B$4:F$8446,5,0)</f>
        <v>70</v>
      </c>
      <c r="G60" s="34">
        <f>VLOOKUP(B60,[1]Sheet1!B$4:J$8446,6,0)</f>
        <v>70</v>
      </c>
      <c r="H60" s="34">
        <f>VLOOKUP(B60,[1]Sheet1!B$4:H$8446,7,0)</f>
        <v>70</v>
      </c>
      <c r="I60" s="35" t="str">
        <f t="shared" si="0"/>
        <v>Khá</v>
      </c>
      <c r="J60" s="34">
        <f>VLOOKUP(B60,[1]Sheet1!B$4:K$8446,9,0)</f>
        <v>70</v>
      </c>
      <c r="K60" s="35" t="str">
        <f t="shared" si="1"/>
        <v>Khá</v>
      </c>
    </row>
    <row r="61" spans="1:11" ht="15.75" x14ac:dyDescent="0.25">
      <c r="A61" s="12">
        <v>49</v>
      </c>
      <c r="B61" s="31" t="s">
        <v>1922</v>
      </c>
      <c r="C61" s="32" t="s">
        <v>521</v>
      </c>
      <c r="D61" s="37">
        <v>38491</v>
      </c>
      <c r="E61" s="34">
        <f>VLOOKUP(B61,[1]Sheet1!B$4:L$8446,4,0)</f>
        <v>80</v>
      </c>
      <c r="F61" s="34">
        <f>VLOOKUP(B61,[1]Sheet1!B$4:F$8446,5,0)</f>
        <v>90</v>
      </c>
      <c r="G61" s="34">
        <f>VLOOKUP(B61,[1]Sheet1!B$4:J$8446,6,0)</f>
        <v>90</v>
      </c>
      <c r="H61" s="34">
        <f>VLOOKUP(B61,[1]Sheet1!B$4:H$8446,7,0)</f>
        <v>90</v>
      </c>
      <c r="I61" s="35" t="str">
        <f t="shared" si="0"/>
        <v>Xuất sắc</v>
      </c>
      <c r="J61" s="34">
        <f>VLOOKUP(B61,[1]Sheet1!B$4:K$8446,9,0)</f>
        <v>90</v>
      </c>
      <c r="K61" s="35" t="str">
        <f t="shared" si="1"/>
        <v>Xuất sắc</v>
      </c>
    </row>
    <row r="62" spans="1:11" ht="15.75" x14ac:dyDescent="0.25">
      <c r="A62" s="12">
        <v>50</v>
      </c>
      <c r="B62" s="31" t="s">
        <v>1923</v>
      </c>
      <c r="C62" s="32" t="s">
        <v>529</v>
      </c>
      <c r="D62" s="37">
        <v>38413</v>
      </c>
      <c r="E62" s="34">
        <f>VLOOKUP(B62,[1]Sheet1!B$4:L$8446,4,0)</f>
        <v>94</v>
      </c>
      <c r="F62" s="34">
        <f>VLOOKUP(B62,[1]Sheet1!B$4:F$8446,5,0)</f>
        <v>94</v>
      </c>
      <c r="G62" s="34">
        <f>VLOOKUP(B62,[1]Sheet1!B$4:J$8446,6,0)</f>
        <v>94</v>
      </c>
      <c r="H62" s="34">
        <f>VLOOKUP(B62,[1]Sheet1!B$4:H$8446,7,0)</f>
        <v>94</v>
      </c>
      <c r="I62" s="35" t="str">
        <f t="shared" si="0"/>
        <v>Xuất sắc</v>
      </c>
      <c r="J62" s="34">
        <f>VLOOKUP(B62,[1]Sheet1!B$4:K$8446,9,0)</f>
        <v>94</v>
      </c>
      <c r="K62" s="35" t="str">
        <f t="shared" si="1"/>
        <v>Xuất sắc</v>
      </c>
    </row>
    <row r="63" spans="1:11" ht="15.75" x14ac:dyDescent="0.25">
      <c r="A63" s="12">
        <v>51</v>
      </c>
      <c r="B63" s="31" t="s">
        <v>1924</v>
      </c>
      <c r="C63" s="32" t="s">
        <v>530</v>
      </c>
      <c r="D63" s="37">
        <v>38662</v>
      </c>
      <c r="E63" s="34">
        <f>VLOOKUP(B63,[1]Sheet1!B$4:L$8446,4,0)</f>
        <v>65</v>
      </c>
      <c r="F63" s="34">
        <f>VLOOKUP(B63,[1]Sheet1!B$4:F$8446,5,0)</f>
        <v>65</v>
      </c>
      <c r="G63" s="34">
        <f>VLOOKUP(B63,[1]Sheet1!B$4:J$8446,6,0)</f>
        <v>65</v>
      </c>
      <c r="H63" s="34">
        <f>VLOOKUP(B63,[1]Sheet1!B$4:H$8446,7,0)</f>
        <v>65</v>
      </c>
      <c r="I63" s="35" t="str">
        <f t="shared" si="0"/>
        <v>Khá</v>
      </c>
      <c r="J63" s="34">
        <f>VLOOKUP(B63,[1]Sheet1!B$4:K$8446,9,0)</f>
        <v>65</v>
      </c>
      <c r="K63" s="35" t="str">
        <f t="shared" si="1"/>
        <v>Khá</v>
      </c>
    </row>
    <row r="64" spans="1:11" ht="15.75" x14ac:dyDescent="0.25">
      <c r="A64" s="12">
        <v>52</v>
      </c>
      <c r="B64" s="31" t="s">
        <v>1925</v>
      </c>
      <c r="C64" s="32" t="s">
        <v>522</v>
      </c>
      <c r="D64" s="37">
        <v>38472</v>
      </c>
      <c r="E64" s="34">
        <f>VLOOKUP(B64,[1]Sheet1!B$4:L$8446,4,0)</f>
        <v>90</v>
      </c>
      <c r="F64" s="34">
        <f>VLOOKUP(B64,[1]Sheet1!B$4:F$8446,5,0)</f>
        <v>90</v>
      </c>
      <c r="G64" s="34">
        <f>VLOOKUP(B64,[1]Sheet1!B$4:J$8446,6,0)</f>
        <v>90</v>
      </c>
      <c r="H64" s="34">
        <f>VLOOKUP(B64,[1]Sheet1!B$4:H$8446,7,0)</f>
        <v>90</v>
      </c>
      <c r="I64" s="35" t="str">
        <f t="shared" si="0"/>
        <v>Xuất sắc</v>
      </c>
      <c r="J64" s="34">
        <f>VLOOKUP(B64,[1]Sheet1!B$4:K$8446,9,0)</f>
        <v>90</v>
      </c>
      <c r="K64" s="35" t="str">
        <f t="shared" si="1"/>
        <v>Xuất sắc</v>
      </c>
    </row>
    <row r="65" spans="1:11" ht="15.75" x14ac:dyDescent="0.25">
      <c r="A65" s="12">
        <v>53</v>
      </c>
      <c r="B65" s="31" t="s">
        <v>1926</v>
      </c>
      <c r="C65" s="32" t="s">
        <v>523</v>
      </c>
      <c r="D65" s="37">
        <v>38373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12">
        <v>54</v>
      </c>
      <c r="B66" s="31" t="s">
        <v>1927</v>
      </c>
      <c r="C66" s="32" t="s">
        <v>524</v>
      </c>
      <c r="D66" s="37">
        <v>38406</v>
      </c>
      <c r="E66" s="34">
        <f>VLOOKUP(B66,[1]Sheet1!B$4:L$8446,4,0)</f>
        <v>80</v>
      </c>
      <c r="F66" s="34">
        <f>VLOOKUP(B66,[1]Sheet1!B$4:F$8446,5,0)</f>
        <v>87</v>
      </c>
      <c r="G66" s="34">
        <f>VLOOKUP(B66,[1]Sheet1!B$4:J$8446,6,0)</f>
        <v>87</v>
      </c>
      <c r="H66" s="34">
        <f>VLOOKUP(B66,[1]Sheet1!B$4:H$8446,7,0)</f>
        <v>87</v>
      </c>
      <c r="I66" s="35" t="str">
        <f t="shared" si="0"/>
        <v>Tốt</v>
      </c>
      <c r="J66" s="34">
        <f>VLOOKUP(B66,[1]Sheet1!B$4:K$8446,9,0)</f>
        <v>87</v>
      </c>
      <c r="K66" s="35" t="str">
        <f t="shared" si="1"/>
        <v>Tốt</v>
      </c>
    </row>
    <row r="67" spans="1:11" ht="15.75" x14ac:dyDescent="0.25">
      <c r="A67" s="12">
        <v>55</v>
      </c>
      <c r="B67" s="31" t="s">
        <v>1928</v>
      </c>
      <c r="C67" s="32" t="s">
        <v>525</v>
      </c>
      <c r="D67" s="37">
        <v>38610</v>
      </c>
      <c r="E67" s="34">
        <f>VLOOKUP(B67,[1]Sheet1!B$4:L$8446,4,0)</f>
        <v>62</v>
      </c>
      <c r="F67" s="34">
        <f>VLOOKUP(B67,[1]Sheet1!B$4:F$8446,5,0)</f>
        <v>62</v>
      </c>
      <c r="G67" s="34">
        <f>VLOOKUP(B67,[1]Sheet1!B$4:J$8446,6,0)</f>
        <v>62</v>
      </c>
      <c r="H67" s="34">
        <f>VLOOKUP(B67,[1]Sheet1!B$4:H$8446,7,0)</f>
        <v>62</v>
      </c>
      <c r="I67" s="35" t="str">
        <f t="shared" si="0"/>
        <v>Trung bình</v>
      </c>
      <c r="J67" s="34">
        <f>VLOOKUP(B67,[1]Sheet1!B$4:K$8446,9,0)</f>
        <v>62</v>
      </c>
      <c r="K67" s="35" t="str">
        <f t="shared" si="1"/>
        <v>Trung bình</v>
      </c>
    </row>
    <row r="68" spans="1:11" ht="15.75" x14ac:dyDescent="0.25">
      <c r="A68" s="12">
        <v>56</v>
      </c>
      <c r="B68" s="31" t="s">
        <v>1929</v>
      </c>
      <c r="C68" s="32" t="s">
        <v>531</v>
      </c>
      <c r="D68" s="37">
        <v>38399</v>
      </c>
      <c r="E68" s="34">
        <f>VLOOKUP(B68,[1]Sheet1!B$4:L$8446,4,0)</f>
        <v>80</v>
      </c>
      <c r="F68" s="34">
        <f>VLOOKUP(B68,[1]Sheet1!B$4:F$8446,5,0)</f>
        <v>75</v>
      </c>
      <c r="G68" s="34">
        <f>VLOOKUP(B68,[1]Sheet1!B$4:J$8446,6,0)</f>
        <v>75</v>
      </c>
      <c r="H68" s="34">
        <f>VLOOKUP(B68,[1]Sheet1!B$4:H$8446,7,0)</f>
        <v>75</v>
      </c>
      <c r="I68" s="35" t="str">
        <f t="shared" si="0"/>
        <v>Khá</v>
      </c>
      <c r="J68" s="34">
        <f>VLOOKUP(B68,[1]Sheet1!B$4:K$8446,9,0)</f>
        <v>75</v>
      </c>
      <c r="K68" s="35" t="str">
        <f t="shared" si="1"/>
        <v>Khá</v>
      </c>
    </row>
    <row r="70" spans="1:11" x14ac:dyDescent="0.25">
      <c r="A70" s="43" t="s">
        <v>1155</v>
      </c>
      <c r="B70" s="43"/>
      <c r="C70" s="43"/>
    </row>
  </sheetData>
  <mergeCells count="19">
    <mergeCell ref="A6:K6"/>
    <mergeCell ref="A1:D1"/>
    <mergeCell ref="G1:K1"/>
    <mergeCell ref="A2:D2"/>
    <mergeCell ref="G2:K2"/>
    <mergeCell ref="A5:K5"/>
    <mergeCell ref="A70:C7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2C4CB-899C-4265-8A34-06DE9BD5AC26}">
  <dimension ref="A1:K100"/>
  <sheetViews>
    <sheetView topLeftCell="A81" workbookViewId="0">
      <selection activeCell="N103" sqref="N10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6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2018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1932</v>
      </c>
      <c r="C13" s="32" t="s">
        <v>1159</v>
      </c>
      <c r="D13" s="37">
        <v>38392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75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75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1933</v>
      </c>
      <c r="C14" s="32" t="s">
        <v>1160</v>
      </c>
      <c r="D14" s="37">
        <v>38468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1934</v>
      </c>
      <c r="C15" s="32" t="s">
        <v>1161</v>
      </c>
      <c r="D15" s="37">
        <v>38531</v>
      </c>
      <c r="E15" s="34">
        <f>VLOOKUP(B15,[1]Sheet1!B$4:L$8446,4,0)</f>
        <v>86</v>
      </c>
      <c r="F15" s="34">
        <f>VLOOKUP(B15,[1]Sheet1!B$4:F$8446,5,0)</f>
        <v>86</v>
      </c>
      <c r="G15" s="34">
        <f>VLOOKUP(B15,[1]Sheet1!B$4:J$8446,6,0)</f>
        <v>86</v>
      </c>
      <c r="H15" s="34">
        <f>VLOOKUP(B15,[1]Sheet1!B$4:H$8446,7,0)</f>
        <v>86</v>
      </c>
      <c r="I15" s="35" t="str">
        <f t="shared" si="0"/>
        <v>Tốt</v>
      </c>
      <c r="J15" s="34">
        <f>VLOOKUP(B15,[1]Sheet1!B$4:K$8446,9,0)</f>
        <v>86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1935</v>
      </c>
      <c r="C16" s="32" t="s">
        <v>1162</v>
      </c>
      <c r="D16" s="37">
        <v>38536</v>
      </c>
      <c r="E16" s="34">
        <f>VLOOKUP(B16,[1]Sheet1!B$4:L$8446,4,0)</f>
        <v>100</v>
      </c>
      <c r="F16" s="34">
        <f>VLOOKUP(B16,[1]Sheet1!B$4:F$8446,5,0)</f>
        <v>100</v>
      </c>
      <c r="G16" s="34">
        <f>VLOOKUP(B16,[1]Sheet1!B$4:J$8446,6,0)</f>
        <v>100</v>
      </c>
      <c r="H16" s="34">
        <f>VLOOKUP(B16,[1]Sheet1!B$4:H$8446,7,0)</f>
        <v>100</v>
      </c>
      <c r="I16" s="35" t="str">
        <f t="shared" si="0"/>
        <v>Xuất sắc</v>
      </c>
      <c r="J16" s="34">
        <f>VLOOKUP(B16,[1]Sheet1!B$4:K$8446,9,0)</f>
        <v>100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1936</v>
      </c>
      <c r="C17" s="32" t="s">
        <v>1163</v>
      </c>
      <c r="D17" s="37">
        <v>38515</v>
      </c>
      <c r="E17" s="34">
        <f>VLOOKUP(B17,[1]Sheet1!B$4:L$8446,4,0)</f>
        <v>0</v>
      </c>
      <c r="F17" s="34">
        <f>VLOOKUP(B17,[1]Sheet1!B$4:F$8446,5,0)</f>
        <v>0</v>
      </c>
      <c r="G17" s="34">
        <f>VLOOKUP(B17,[1]Sheet1!B$4:J$8446,6,0)</f>
        <v>0</v>
      </c>
      <c r="H17" s="34">
        <f>VLOOKUP(B17,[1]Sheet1!B$4:H$8446,7,0)</f>
        <v>0</v>
      </c>
      <c r="I17" s="35" t="str">
        <f t="shared" si="0"/>
        <v>Kém</v>
      </c>
      <c r="J17" s="34">
        <f>VLOOKUP(B17,[1]Sheet1!B$4:K$8446,9,0)</f>
        <v>0</v>
      </c>
      <c r="K17" s="35" t="str">
        <f t="shared" si="1"/>
        <v>Kém</v>
      </c>
    </row>
    <row r="18" spans="1:11" ht="15.75" x14ac:dyDescent="0.25">
      <c r="A18" s="12">
        <v>6</v>
      </c>
      <c r="B18" s="31" t="s">
        <v>1937</v>
      </c>
      <c r="C18" s="32" t="s">
        <v>1164</v>
      </c>
      <c r="D18" s="37">
        <v>38449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1938</v>
      </c>
      <c r="C19" s="32" t="s">
        <v>1165</v>
      </c>
      <c r="D19" s="37">
        <v>38702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1939</v>
      </c>
      <c r="C20" s="32" t="s">
        <v>1166</v>
      </c>
      <c r="D20" s="37">
        <v>38569</v>
      </c>
      <c r="E20" s="34">
        <f>VLOOKUP(B20,[1]Sheet1!B$4:L$8446,4,0)</f>
        <v>90</v>
      </c>
      <c r="F20" s="34">
        <f>VLOOKUP(B20,[1]Sheet1!B$4:F$8446,5,0)</f>
        <v>87</v>
      </c>
      <c r="G20" s="34">
        <f>VLOOKUP(B20,[1]Sheet1!B$4:J$8446,6,0)</f>
        <v>87</v>
      </c>
      <c r="H20" s="34">
        <f>VLOOKUP(B20,[1]Sheet1!B$4:H$8446,7,0)</f>
        <v>87</v>
      </c>
      <c r="I20" s="35" t="str">
        <f t="shared" si="0"/>
        <v>Tốt</v>
      </c>
      <c r="J20" s="34">
        <f>VLOOKUP(B20,[1]Sheet1!B$4:K$8446,9,0)</f>
        <v>87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1940</v>
      </c>
      <c r="C21" s="32" t="s">
        <v>1167</v>
      </c>
      <c r="D21" s="37">
        <v>38431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1941</v>
      </c>
      <c r="C22" s="32" t="s">
        <v>164</v>
      </c>
      <c r="D22" s="37">
        <v>38416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1942</v>
      </c>
      <c r="C23" s="32" t="s">
        <v>1168</v>
      </c>
      <c r="D23" s="37">
        <v>38494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1943</v>
      </c>
      <c r="C24" s="32" t="s">
        <v>1055</v>
      </c>
      <c r="D24" s="37">
        <v>38625</v>
      </c>
      <c r="E24" s="34">
        <f>VLOOKUP(B24,[1]Sheet1!B$4:L$8446,4,0)</f>
        <v>80</v>
      </c>
      <c r="F24" s="34">
        <f>VLOOKUP(B24,[1]Sheet1!B$4:F$8446,5,0)</f>
        <v>75</v>
      </c>
      <c r="G24" s="34">
        <f>VLOOKUP(B24,[1]Sheet1!B$4:J$8446,6,0)</f>
        <v>75</v>
      </c>
      <c r="H24" s="34">
        <f>VLOOKUP(B24,[1]Sheet1!B$4:H$8446,7,0)</f>
        <v>75</v>
      </c>
      <c r="I24" s="35" t="str">
        <f t="shared" si="0"/>
        <v>Khá</v>
      </c>
      <c r="J24" s="34">
        <f>VLOOKUP(B24,[1]Sheet1!B$4:K$8446,9,0)</f>
        <v>75</v>
      </c>
      <c r="K24" s="35" t="str">
        <f t="shared" si="1"/>
        <v>Khá</v>
      </c>
    </row>
    <row r="25" spans="1:11" ht="15.75" x14ac:dyDescent="0.25">
      <c r="A25" s="12">
        <v>13</v>
      </c>
      <c r="B25" s="31" t="s">
        <v>1944</v>
      </c>
      <c r="C25" s="32" t="s">
        <v>1169</v>
      </c>
      <c r="D25" s="37">
        <v>38592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1945</v>
      </c>
      <c r="C26" s="32" t="s">
        <v>1170</v>
      </c>
      <c r="D26" s="37">
        <v>38389</v>
      </c>
      <c r="E26" s="34">
        <f>VLOOKUP(B26,[1]Sheet1!B$4:L$8446,4,0)</f>
        <v>0</v>
      </c>
      <c r="F26" s="34">
        <f>VLOOKUP(B26,[1]Sheet1!B$4:F$8446,5,0)</f>
        <v>0</v>
      </c>
      <c r="G26" s="34">
        <f>VLOOKUP(B26,[1]Sheet1!B$4:J$8446,6,0)</f>
        <v>0</v>
      </c>
      <c r="H26" s="34">
        <f>VLOOKUP(B26,[1]Sheet1!B$4:H$8446,7,0)</f>
        <v>0</v>
      </c>
      <c r="I26" s="35" t="str">
        <f t="shared" si="0"/>
        <v>Kém</v>
      </c>
      <c r="J26" s="34">
        <f>VLOOKUP(B26,[1]Sheet1!B$4:K$8446,9,0)</f>
        <v>0</v>
      </c>
      <c r="K26" s="35" t="str">
        <f t="shared" si="1"/>
        <v>Kém</v>
      </c>
    </row>
    <row r="27" spans="1:11" ht="15.75" x14ac:dyDescent="0.25">
      <c r="A27" s="12">
        <v>15</v>
      </c>
      <c r="B27" s="31" t="s">
        <v>1946</v>
      </c>
      <c r="C27" s="32" t="s">
        <v>1171</v>
      </c>
      <c r="D27" s="37">
        <v>38675</v>
      </c>
      <c r="E27" s="34">
        <f>VLOOKUP(B27,[1]Sheet1!B$4:L$8446,4,0)</f>
        <v>70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1947</v>
      </c>
      <c r="C28" s="32" t="s">
        <v>1172</v>
      </c>
      <c r="D28" s="37">
        <v>38353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1948</v>
      </c>
      <c r="C29" s="32" t="s">
        <v>1173</v>
      </c>
      <c r="D29" s="37">
        <v>38370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1949</v>
      </c>
      <c r="C30" s="32" t="s">
        <v>1174</v>
      </c>
      <c r="D30" s="37">
        <v>38447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1950</v>
      </c>
      <c r="C31" s="32" t="s">
        <v>1175</v>
      </c>
      <c r="D31" s="37">
        <v>38391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1951</v>
      </c>
      <c r="C32" s="32" t="s">
        <v>1176</v>
      </c>
      <c r="D32" s="37">
        <v>38510</v>
      </c>
      <c r="E32" s="34">
        <f>VLOOKUP(B32,[1]Sheet1!B$4:L$8446,4,0)</f>
        <v>80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1952</v>
      </c>
      <c r="C33" s="32" t="s">
        <v>1177</v>
      </c>
      <c r="D33" s="37">
        <v>38384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1953</v>
      </c>
      <c r="C34" s="32" t="s">
        <v>1178</v>
      </c>
      <c r="D34" s="37">
        <v>38448</v>
      </c>
      <c r="E34" s="34">
        <f>VLOOKUP(B34,[1]Sheet1!B$4:L$8446,4,0)</f>
        <v>100</v>
      </c>
      <c r="F34" s="34">
        <f>VLOOKUP(B34,[1]Sheet1!B$4:F$8446,5,0)</f>
        <v>100</v>
      </c>
      <c r="G34" s="34">
        <f>VLOOKUP(B34,[1]Sheet1!B$4:J$8446,6,0)</f>
        <v>100</v>
      </c>
      <c r="H34" s="34">
        <f>VLOOKUP(B34,[1]Sheet1!B$4:H$8446,7,0)</f>
        <v>100</v>
      </c>
      <c r="I34" s="35" t="str">
        <f t="shared" si="0"/>
        <v>Xuất sắc</v>
      </c>
      <c r="J34" s="34">
        <f>VLOOKUP(B34,[1]Sheet1!B$4:K$8446,9,0)</f>
        <v>100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1954</v>
      </c>
      <c r="C35" s="32" t="s">
        <v>1179</v>
      </c>
      <c r="D35" s="37">
        <v>38362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1955</v>
      </c>
      <c r="C36" s="32" t="s">
        <v>1180</v>
      </c>
      <c r="D36" s="37">
        <v>38446</v>
      </c>
      <c r="E36" s="34">
        <f>VLOOKUP(B36,[1]Sheet1!B$4:L$8446,4,0)</f>
        <v>80</v>
      </c>
      <c r="F36" s="34">
        <f>VLOOKUP(B36,[1]Sheet1!B$4:F$8446,5,0)</f>
        <v>72</v>
      </c>
      <c r="G36" s="34">
        <f>VLOOKUP(B36,[1]Sheet1!B$4:J$8446,6,0)</f>
        <v>81</v>
      </c>
      <c r="H36" s="34">
        <f>VLOOKUP(B36,[1]Sheet1!B$4:H$8446,7,0)</f>
        <v>81</v>
      </c>
      <c r="I36" s="35" t="str">
        <f t="shared" si="0"/>
        <v>Tốt</v>
      </c>
      <c r="J36" s="34">
        <f>VLOOKUP(B36,[1]Sheet1!B$4:K$8446,9,0)</f>
        <v>81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1956</v>
      </c>
      <c r="C37" s="32" t="s">
        <v>1181</v>
      </c>
      <c r="D37" s="37">
        <v>38442</v>
      </c>
      <c r="E37" s="34">
        <f>VLOOKUP(B37,[1]Sheet1!B$4:L$8446,4,0)</f>
        <v>80</v>
      </c>
      <c r="F37" s="34">
        <f>VLOOKUP(B37,[1]Sheet1!B$4:F$8446,5,0)</f>
        <v>75</v>
      </c>
      <c r="G37" s="34">
        <f>VLOOKUP(B37,[1]Sheet1!B$4:J$8446,6,0)</f>
        <v>75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1957</v>
      </c>
      <c r="C38" s="32" t="s">
        <v>1182</v>
      </c>
      <c r="D38" s="37">
        <v>38601</v>
      </c>
      <c r="E38" s="34">
        <f>VLOOKUP(B38,[1]Sheet1!B$4:L$8446,4,0)</f>
        <v>70</v>
      </c>
      <c r="F38" s="34">
        <f>VLOOKUP(B38,[1]Sheet1!B$4:F$8446,5,0)</f>
        <v>67</v>
      </c>
      <c r="G38" s="34">
        <f>VLOOKUP(B38,[1]Sheet1!B$4:J$8446,6,0)</f>
        <v>77</v>
      </c>
      <c r="H38" s="34">
        <f>VLOOKUP(B38,[1]Sheet1!B$4:H$8446,7,0)</f>
        <v>77</v>
      </c>
      <c r="I38" s="35" t="str">
        <f t="shared" si="0"/>
        <v>Khá</v>
      </c>
      <c r="J38" s="34">
        <f>VLOOKUP(B38,[1]Sheet1!B$4:K$8446,9,0)</f>
        <v>77</v>
      </c>
      <c r="K38" s="35" t="str">
        <f t="shared" si="1"/>
        <v>Khá</v>
      </c>
    </row>
    <row r="39" spans="1:11" ht="15.75" x14ac:dyDescent="0.25">
      <c r="A39" s="12">
        <v>27</v>
      </c>
      <c r="B39" s="31" t="s">
        <v>1958</v>
      </c>
      <c r="C39" s="32" t="s">
        <v>1183</v>
      </c>
      <c r="D39" s="37">
        <v>38464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1959</v>
      </c>
      <c r="C40" s="32" t="s">
        <v>1184</v>
      </c>
      <c r="D40" s="37">
        <v>38439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1960</v>
      </c>
      <c r="C41" s="32" t="s">
        <v>1185</v>
      </c>
      <c r="D41" s="37">
        <v>38353</v>
      </c>
      <c r="E41" s="34">
        <f>VLOOKUP(B41,[1]Sheet1!B$4:L$8446,4,0)</f>
        <v>80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1961</v>
      </c>
      <c r="C42" s="32" t="s">
        <v>143</v>
      </c>
      <c r="D42" s="37">
        <v>38406</v>
      </c>
      <c r="E42" s="34">
        <f>VLOOKUP(B42,[1]Sheet1!B$4:L$8446,4,0)</f>
        <v>80</v>
      </c>
      <c r="F42" s="34">
        <f>VLOOKUP(B42,[1]Sheet1!B$4:F$8446,5,0)</f>
        <v>77</v>
      </c>
      <c r="G42" s="34">
        <f>VLOOKUP(B42,[1]Sheet1!B$4:J$8446,6,0)</f>
        <v>77</v>
      </c>
      <c r="H42" s="34">
        <f>VLOOKUP(B42,[1]Sheet1!B$4:H$8446,7,0)</f>
        <v>77</v>
      </c>
      <c r="I42" s="35" t="str">
        <f t="shared" si="0"/>
        <v>Khá</v>
      </c>
      <c r="J42" s="34">
        <f>VLOOKUP(B42,[1]Sheet1!B$4:K$8446,9,0)</f>
        <v>77</v>
      </c>
      <c r="K42" s="35" t="str">
        <f t="shared" si="1"/>
        <v>Khá</v>
      </c>
    </row>
    <row r="43" spans="1:11" ht="15.75" x14ac:dyDescent="0.25">
      <c r="A43" s="12">
        <v>31</v>
      </c>
      <c r="B43" s="31" t="s">
        <v>1962</v>
      </c>
      <c r="C43" s="32" t="s">
        <v>1186</v>
      </c>
      <c r="D43" s="37">
        <v>38595</v>
      </c>
      <c r="E43" s="34">
        <f>VLOOKUP(B43,[1]Sheet1!B$4:L$8446,4,0)</f>
        <v>100</v>
      </c>
      <c r="F43" s="34">
        <f>VLOOKUP(B43,[1]Sheet1!B$4:F$8446,5,0)</f>
        <v>100</v>
      </c>
      <c r="G43" s="34">
        <f>VLOOKUP(B43,[1]Sheet1!B$4:J$8446,6,0)</f>
        <v>100</v>
      </c>
      <c r="H43" s="34">
        <f>VLOOKUP(B43,[1]Sheet1!B$4:H$8446,7,0)</f>
        <v>100</v>
      </c>
      <c r="I43" s="35" t="str">
        <f t="shared" si="0"/>
        <v>Xuất sắc</v>
      </c>
      <c r="J43" s="34">
        <f>VLOOKUP(B43,[1]Sheet1!B$4:K$8446,9,0)</f>
        <v>100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1963</v>
      </c>
      <c r="C44" s="32" t="s">
        <v>1187</v>
      </c>
      <c r="D44" s="37">
        <v>38574</v>
      </c>
      <c r="E44" s="34">
        <f>VLOOKUP(B44,[1]Sheet1!B$4:L$8446,4,0)</f>
        <v>96</v>
      </c>
      <c r="F44" s="34">
        <f>VLOOKUP(B44,[1]Sheet1!B$4:F$8446,5,0)</f>
        <v>96</v>
      </c>
      <c r="G44" s="34">
        <f>VLOOKUP(B44,[1]Sheet1!B$4:J$8446,6,0)</f>
        <v>96</v>
      </c>
      <c r="H44" s="34">
        <f>VLOOKUP(B44,[1]Sheet1!B$4:H$8446,7,0)</f>
        <v>96</v>
      </c>
      <c r="I44" s="35" t="str">
        <f t="shared" si="0"/>
        <v>Xuất sắc</v>
      </c>
      <c r="J44" s="34">
        <f>VLOOKUP(B44,[1]Sheet1!B$4:K$8446,9,0)</f>
        <v>96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1964</v>
      </c>
      <c r="C45" s="32" t="s">
        <v>1188</v>
      </c>
      <c r="D45" s="37">
        <v>38639</v>
      </c>
      <c r="E45" s="34">
        <f>VLOOKUP(B45,[1]Sheet1!B$4:L$8446,4,0)</f>
        <v>75</v>
      </c>
      <c r="F45" s="34">
        <f>VLOOKUP(B45,[1]Sheet1!B$4:F$8446,5,0)</f>
        <v>75</v>
      </c>
      <c r="G45" s="34">
        <f>VLOOKUP(B45,[1]Sheet1!B$4:J$8446,6,0)</f>
        <v>75</v>
      </c>
      <c r="H45" s="34">
        <f>VLOOKUP(B45,[1]Sheet1!B$4:H$8446,7,0)</f>
        <v>75</v>
      </c>
      <c r="I45" s="35" t="str">
        <f t="shared" si="0"/>
        <v>Khá</v>
      </c>
      <c r="J45" s="34">
        <f>VLOOKUP(B45,[1]Sheet1!B$4:K$8446,9,0)</f>
        <v>75</v>
      </c>
      <c r="K45" s="35" t="str">
        <f t="shared" si="1"/>
        <v>Khá</v>
      </c>
    </row>
    <row r="46" spans="1:11" ht="15.75" x14ac:dyDescent="0.25">
      <c r="A46" s="12">
        <v>34</v>
      </c>
      <c r="B46" s="31" t="s">
        <v>1965</v>
      </c>
      <c r="C46" s="32" t="s">
        <v>1189</v>
      </c>
      <c r="D46" s="37">
        <v>38502</v>
      </c>
      <c r="E46" s="34">
        <f>VLOOKUP(B46,[1]Sheet1!B$4:L$8446,4,0)</f>
        <v>70</v>
      </c>
      <c r="F46" s="34">
        <f>VLOOKUP(B46,[1]Sheet1!B$4:F$8446,5,0)</f>
        <v>58</v>
      </c>
      <c r="G46" s="34">
        <f>VLOOKUP(B46,[1]Sheet1!B$4:J$8446,6,0)</f>
        <v>68</v>
      </c>
      <c r="H46" s="34">
        <f>VLOOKUP(B46,[1]Sheet1!B$4:H$8446,7,0)</f>
        <v>68</v>
      </c>
      <c r="I46" s="35" t="str">
        <f t="shared" si="0"/>
        <v>Khá</v>
      </c>
      <c r="J46" s="34">
        <f>VLOOKUP(B46,[1]Sheet1!B$4:K$8446,9,0)</f>
        <v>68</v>
      </c>
      <c r="K46" s="35" t="str">
        <f t="shared" si="1"/>
        <v>Khá</v>
      </c>
    </row>
    <row r="47" spans="1:11" ht="15.75" x14ac:dyDescent="0.25">
      <c r="A47" s="12">
        <v>35</v>
      </c>
      <c r="B47" s="31" t="s">
        <v>1966</v>
      </c>
      <c r="C47" s="32" t="s">
        <v>1190</v>
      </c>
      <c r="D47" s="37">
        <v>38398</v>
      </c>
      <c r="E47" s="34">
        <f>VLOOKUP(B47,[1]Sheet1!B$4:L$8446,4,0)</f>
        <v>80</v>
      </c>
      <c r="F47" s="34">
        <f>VLOOKUP(B47,[1]Sheet1!B$4:F$8446,5,0)</f>
        <v>72</v>
      </c>
      <c r="G47" s="34">
        <f>VLOOKUP(B47,[1]Sheet1!B$4:J$8446,6,0)</f>
        <v>72</v>
      </c>
      <c r="H47" s="34">
        <f>VLOOKUP(B47,[1]Sheet1!B$4:H$8446,7,0)</f>
        <v>72</v>
      </c>
      <c r="I47" s="35" t="str">
        <f t="shared" si="0"/>
        <v>Khá</v>
      </c>
      <c r="J47" s="34">
        <f>VLOOKUP(B47,[1]Sheet1!B$4:K$8446,9,0)</f>
        <v>72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1967</v>
      </c>
      <c r="C48" s="32" t="s">
        <v>1191</v>
      </c>
      <c r="D48" s="37">
        <v>38705</v>
      </c>
      <c r="E48" s="34">
        <f>VLOOKUP(B48,[1]Sheet1!B$4:L$8446,4,0)</f>
        <v>100</v>
      </c>
      <c r="F48" s="34">
        <f>VLOOKUP(B48,[1]Sheet1!B$4:F$8446,5,0)</f>
        <v>100</v>
      </c>
      <c r="G48" s="34">
        <f>VLOOKUP(B48,[1]Sheet1!B$4:J$8446,6,0)</f>
        <v>100</v>
      </c>
      <c r="H48" s="34">
        <f>VLOOKUP(B48,[1]Sheet1!B$4:H$8446,7,0)</f>
        <v>100</v>
      </c>
      <c r="I48" s="35" t="str">
        <f t="shared" si="0"/>
        <v>Xuất sắc</v>
      </c>
      <c r="J48" s="34">
        <f>VLOOKUP(B48,[1]Sheet1!B$4:K$8446,9,0)</f>
        <v>100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1968</v>
      </c>
      <c r="C49" s="32" t="s">
        <v>1192</v>
      </c>
      <c r="D49" s="37">
        <v>38478</v>
      </c>
      <c r="E49" s="34">
        <f>VLOOKUP(B49,[1]Sheet1!B$4:L$8446,4,0)</f>
        <v>0</v>
      </c>
      <c r="F49" s="34">
        <f>VLOOKUP(B49,[1]Sheet1!B$4:F$8446,5,0)</f>
        <v>0</v>
      </c>
      <c r="G49" s="34">
        <f>VLOOKUP(B49,[1]Sheet1!B$4:J$8446,6,0)</f>
        <v>0</v>
      </c>
      <c r="H49" s="34">
        <f>VLOOKUP(B49,[1]Sheet1!B$4:H$8446,7,0)</f>
        <v>0</v>
      </c>
      <c r="I49" s="35" t="str">
        <f t="shared" si="0"/>
        <v>Kém</v>
      </c>
      <c r="J49" s="34">
        <f>VLOOKUP(B49,[1]Sheet1!B$4:K$8446,9,0)</f>
        <v>0</v>
      </c>
      <c r="K49" s="35" t="str">
        <f t="shared" si="1"/>
        <v>Kém</v>
      </c>
    </row>
    <row r="50" spans="1:11" ht="15.75" x14ac:dyDescent="0.25">
      <c r="A50" s="12">
        <v>38</v>
      </c>
      <c r="B50" s="31" t="s">
        <v>1969</v>
      </c>
      <c r="C50" s="32" t="s">
        <v>1193</v>
      </c>
      <c r="D50" s="37">
        <v>38560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1970</v>
      </c>
      <c r="C51" s="32" t="s">
        <v>1197</v>
      </c>
      <c r="D51" s="37">
        <v>38645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1971</v>
      </c>
      <c r="C52" s="32" t="s">
        <v>1198</v>
      </c>
      <c r="D52" s="37">
        <v>38409</v>
      </c>
      <c r="E52" s="34">
        <f>VLOOKUP(B52,[1]Sheet1!B$4:L$8446,4,0)</f>
        <v>80</v>
      </c>
      <c r="F52" s="34">
        <f>VLOOKUP(B52,[1]Sheet1!B$4:F$8446,5,0)</f>
        <v>75</v>
      </c>
      <c r="G52" s="34">
        <f>VLOOKUP(B52,[1]Sheet1!B$4:J$8446,6,0)</f>
        <v>75</v>
      </c>
      <c r="H52" s="34">
        <f>VLOOKUP(B52,[1]Sheet1!B$4:H$8446,7,0)</f>
        <v>75</v>
      </c>
      <c r="I52" s="35" t="str">
        <f t="shared" si="0"/>
        <v>Khá</v>
      </c>
      <c r="J52" s="34">
        <f>VLOOKUP(B52,[1]Sheet1!B$4:K$8446,9,0)</f>
        <v>75</v>
      </c>
      <c r="K52" s="35" t="str">
        <f t="shared" si="1"/>
        <v>Khá</v>
      </c>
    </row>
    <row r="53" spans="1:11" ht="15.75" x14ac:dyDescent="0.25">
      <c r="A53" s="12">
        <v>41</v>
      </c>
      <c r="B53" s="31" t="s">
        <v>1972</v>
      </c>
      <c r="C53" s="32" t="s">
        <v>1199</v>
      </c>
      <c r="D53" s="37">
        <v>38467</v>
      </c>
      <c r="E53" s="34">
        <f>VLOOKUP(B53,[1]Sheet1!B$4:L$8446,4,0)</f>
        <v>100</v>
      </c>
      <c r="F53" s="34">
        <f>VLOOKUP(B53,[1]Sheet1!B$4:F$8446,5,0)</f>
        <v>100</v>
      </c>
      <c r="G53" s="34">
        <f>VLOOKUP(B53,[1]Sheet1!B$4:J$8446,6,0)</f>
        <v>100</v>
      </c>
      <c r="H53" s="34">
        <f>VLOOKUP(B53,[1]Sheet1!B$4:H$8446,7,0)</f>
        <v>100</v>
      </c>
      <c r="I53" s="35" t="str">
        <f t="shared" si="0"/>
        <v>Xuất sắc</v>
      </c>
      <c r="J53" s="34">
        <f>VLOOKUP(B53,[1]Sheet1!B$4:K$8446,9,0)</f>
        <v>100</v>
      </c>
      <c r="K53" s="35" t="str">
        <f t="shared" si="1"/>
        <v>Xuất sắc</v>
      </c>
    </row>
    <row r="54" spans="1:11" ht="15.75" x14ac:dyDescent="0.25">
      <c r="A54" s="12">
        <v>42</v>
      </c>
      <c r="B54" s="31" t="s">
        <v>1973</v>
      </c>
      <c r="C54" s="32" t="s">
        <v>1200</v>
      </c>
      <c r="D54" s="37">
        <v>38649</v>
      </c>
      <c r="E54" s="34">
        <f>VLOOKUP(B54,[1]Sheet1!B$4:L$8446,4,0)</f>
        <v>80</v>
      </c>
      <c r="F54" s="34">
        <f>VLOOKUP(B54,[1]Sheet1!B$4:F$8446,5,0)</f>
        <v>80</v>
      </c>
      <c r="G54" s="34">
        <f>VLOOKUP(B54,[1]Sheet1!B$4:J$8446,6,0)</f>
        <v>80</v>
      </c>
      <c r="H54" s="34">
        <f>VLOOKUP(B54,[1]Sheet1!B$4:H$8446,7,0)</f>
        <v>80</v>
      </c>
      <c r="I54" s="35" t="str">
        <f t="shared" si="0"/>
        <v>Tốt</v>
      </c>
      <c r="J54" s="34">
        <f>VLOOKUP(B54,[1]Sheet1!B$4:K$8446,9,0)</f>
        <v>80</v>
      </c>
      <c r="K54" s="35" t="str">
        <f t="shared" si="1"/>
        <v>Tốt</v>
      </c>
    </row>
    <row r="55" spans="1:11" ht="15.75" x14ac:dyDescent="0.25">
      <c r="A55" s="12">
        <v>43</v>
      </c>
      <c r="B55" s="31" t="s">
        <v>1974</v>
      </c>
      <c r="C55" s="32" t="s">
        <v>1194</v>
      </c>
      <c r="D55" s="37">
        <v>38690</v>
      </c>
      <c r="E55" s="34">
        <f>VLOOKUP(B55,[1]Sheet1!B$4:L$8446,4,0)</f>
        <v>70</v>
      </c>
      <c r="F55" s="34">
        <f>VLOOKUP(B55,[1]Sheet1!B$4:F$8446,5,0)</f>
        <v>75</v>
      </c>
      <c r="G55" s="34">
        <f>VLOOKUP(B55,[1]Sheet1!B$4:J$8446,6,0)</f>
        <v>75</v>
      </c>
      <c r="H55" s="34">
        <f>VLOOKUP(B55,[1]Sheet1!B$4:H$8446,7,0)</f>
        <v>75</v>
      </c>
      <c r="I55" s="35" t="str">
        <f t="shared" si="0"/>
        <v>Khá</v>
      </c>
      <c r="J55" s="34">
        <f>VLOOKUP(B55,[1]Sheet1!B$4:K$8446,9,0)</f>
        <v>75</v>
      </c>
      <c r="K55" s="35" t="str">
        <f t="shared" si="1"/>
        <v>Khá</v>
      </c>
    </row>
    <row r="56" spans="1:11" ht="15.75" x14ac:dyDescent="0.25">
      <c r="A56" s="12">
        <v>44</v>
      </c>
      <c r="B56" s="31" t="s">
        <v>1975</v>
      </c>
      <c r="C56" s="32" t="s">
        <v>1195</v>
      </c>
      <c r="D56" s="37">
        <v>38561</v>
      </c>
      <c r="E56" s="34">
        <f>VLOOKUP(B56,[1]Sheet1!B$4:L$8446,4,0)</f>
        <v>90</v>
      </c>
      <c r="F56" s="34">
        <f>VLOOKUP(B56,[1]Sheet1!B$4:F$8446,5,0)</f>
        <v>90</v>
      </c>
      <c r="G56" s="34">
        <f>VLOOKUP(B56,[1]Sheet1!B$4:J$8446,6,0)</f>
        <v>90</v>
      </c>
      <c r="H56" s="34">
        <f>VLOOKUP(B56,[1]Sheet1!B$4:H$8446,7,0)</f>
        <v>90</v>
      </c>
      <c r="I56" s="35" t="str">
        <f t="shared" si="0"/>
        <v>Xuất sắc</v>
      </c>
      <c r="J56" s="34">
        <f>VLOOKUP(B56,[1]Sheet1!B$4:K$8446,9,0)</f>
        <v>90</v>
      </c>
      <c r="K56" s="35" t="str">
        <f t="shared" si="1"/>
        <v>Xuất sắc</v>
      </c>
    </row>
    <row r="57" spans="1:11" ht="15.75" x14ac:dyDescent="0.25">
      <c r="A57" s="12">
        <v>45</v>
      </c>
      <c r="B57" s="31" t="s">
        <v>1976</v>
      </c>
      <c r="C57" s="32" t="s">
        <v>1196</v>
      </c>
      <c r="D57" s="37">
        <v>38576</v>
      </c>
      <c r="E57" s="34">
        <f>VLOOKUP(B57,[1]Sheet1!B$4:L$8446,4,0)</f>
        <v>70</v>
      </c>
      <c r="F57" s="34">
        <f>VLOOKUP(B57,[1]Sheet1!B$4:F$8446,5,0)</f>
        <v>75</v>
      </c>
      <c r="G57" s="34">
        <f>VLOOKUP(B57,[1]Sheet1!B$4:J$8446,6,0)</f>
        <v>75</v>
      </c>
      <c r="H57" s="34">
        <f>VLOOKUP(B57,[1]Sheet1!B$4:H$8446,7,0)</f>
        <v>75</v>
      </c>
      <c r="I57" s="35" t="str">
        <f t="shared" si="0"/>
        <v>Khá</v>
      </c>
      <c r="J57" s="34">
        <f>VLOOKUP(B57,[1]Sheet1!B$4:K$8446,9,0)</f>
        <v>75</v>
      </c>
      <c r="K57" s="35" t="str">
        <f t="shared" si="1"/>
        <v>Khá</v>
      </c>
    </row>
    <row r="58" spans="1:11" ht="15.75" x14ac:dyDescent="0.25">
      <c r="A58" s="12">
        <v>46</v>
      </c>
      <c r="B58" s="31" t="s">
        <v>1977</v>
      </c>
      <c r="C58" s="32" t="s">
        <v>1201</v>
      </c>
      <c r="D58" s="37">
        <v>38689</v>
      </c>
      <c r="E58" s="34">
        <f>VLOOKUP(B58,[1]Sheet1!B$4:L$8446,4,0)</f>
        <v>70</v>
      </c>
      <c r="F58" s="34">
        <f>VLOOKUP(B58,[1]Sheet1!B$4:F$8446,5,0)</f>
        <v>72</v>
      </c>
      <c r="G58" s="34">
        <f>VLOOKUP(B58,[1]Sheet1!B$4:J$8446,6,0)</f>
        <v>72</v>
      </c>
      <c r="H58" s="34">
        <f>VLOOKUP(B58,[1]Sheet1!B$4:H$8446,7,0)</f>
        <v>72</v>
      </c>
      <c r="I58" s="35" t="str">
        <f t="shared" si="0"/>
        <v>Khá</v>
      </c>
      <c r="J58" s="34">
        <f>VLOOKUP(B58,[1]Sheet1!B$4:K$8446,9,0)</f>
        <v>72</v>
      </c>
      <c r="K58" s="35" t="str">
        <f t="shared" si="1"/>
        <v>Khá</v>
      </c>
    </row>
    <row r="59" spans="1:11" ht="15.75" x14ac:dyDescent="0.25">
      <c r="A59" s="12">
        <v>47</v>
      </c>
      <c r="B59" s="31" t="s">
        <v>1978</v>
      </c>
      <c r="C59" s="32" t="s">
        <v>1202</v>
      </c>
      <c r="D59" s="37">
        <v>38657</v>
      </c>
      <c r="E59" s="34">
        <f>VLOOKUP(B59,[1]Sheet1!B$4:L$8446,4,0)</f>
        <v>80</v>
      </c>
      <c r="F59" s="34">
        <f>VLOOKUP(B59,[1]Sheet1!B$4:F$8446,5,0)</f>
        <v>80</v>
      </c>
      <c r="G59" s="34">
        <f>VLOOKUP(B59,[1]Sheet1!B$4:J$8446,6,0)</f>
        <v>80</v>
      </c>
      <c r="H59" s="34">
        <f>VLOOKUP(B59,[1]Sheet1!B$4:H$8446,7,0)</f>
        <v>80</v>
      </c>
      <c r="I59" s="35" t="str">
        <f t="shared" si="0"/>
        <v>Tốt</v>
      </c>
      <c r="J59" s="34">
        <f>VLOOKUP(B59,[1]Sheet1!B$4:K$8446,9,0)</f>
        <v>80</v>
      </c>
      <c r="K59" s="35" t="str">
        <f t="shared" si="1"/>
        <v>Tốt</v>
      </c>
    </row>
    <row r="60" spans="1:11" ht="15.75" x14ac:dyDescent="0.25">
      <c r="A60" s="12">
        <v>48</v>
      </c>
      <c r="B60" s="31" t="s">
        <v>1979</v>
      </c>
      <c r="C60" s="32" t="s">
        <v>1203</v>
      </c>
      <c r="D60" s="37">
        <v>38678</v>
      </c>
      <c r="E60" s="34">
        <f>VLOOKUP(B60,[1]Sheet1!B$4:L$8446,4,0)</f>
        <v>80</v>
      </c>
      <c r="F60" s="34">
        <f>VLOOKUP(B60,[1]Sheet1!B$4:F$8446,5,0)</f>
        <v>80</v>
      </c>
      <c r="G60" s="34">
        <f>VLOOKUP(B60,[1]Sheet1!B$4:J$8446,6,0)</f>
        <v>80</v>
      </c>
      <c r="H60" s="34">
        <f>VLOOKUP(B60,[1]Sheet1!B$4:H$8446,7,0)</f>
        <v>80</v>
      </c>
      <c r="I60" s="35" t="str">
        <f t="shared" si="0"/>
        <v>Tốt</v>
      </c>
      <c r="J60" s="34">
        <f>VLOOKUP(B60,[1]Sheet1!B$4:K$8446,9,0)</f>
        <v>80</v>
      </c>
      <c r="K60" s="35" t="str">
        <f t="shared" si="1"/>
        <v>Tốt</v>
      </c>
    </row>
    <row r="61" spans="1:11" ht="15.75" x14ac:dyDescent="0.25">
      <c r="A61" s="12">
        <v>49</v>
      </c>
      <c r="B61" s="31" t="s">
        <v>1980</v>
      </c>
      <c r="C61" s="32" t="s">
        <v>627</v>
      </c>
      <c r="D61" s="37">
        <v>37891</v>
      </c>
      <c r="E61" s="34">
        <f>VLOOKUP(B61,[1]Sheet1!B$4:L$8446,4,0)</f>
        <v>80</v>
      </c>
      <c r="F61" s="34">
        <f>VLOOKUP(B61,[1]Sheet1!B$4:F$8446,5,0)</f>
        <v>80</v>
      </c>
      <c r="G61" s="34">
        <f>VLOOKUP(B61,[1]Sheet1!B$4:J$8446,6,0)</f>
        <v>80</v>
      </c>
      <c r="H61" s="34">
        <f>VLOOKUP(B61,[1]Sheet1!B$4:H$8446,7,0)</f>
        <v>80</v>
      </c>
      <c r="I61" s="35" t="str">
        <f t="shared" si="0"/>
        <v>Tốt</v>
      </c>
      <c r="J61" s="34">
        <f>VLOOKUP(B61,[1]Sheet1!B$4:K$8446,9,0)</f>
        <v>80</v>
      </c>
      <c r="K61" s="35" t="str">
        <f t="shared" si="1"/>
        <v>Tốt</v>
      </c>
    </row>
    <row r="62" spans="1:11" ht="15.75" x14ac:dyDescent="0.25">
      <c r="A62" s="12">
        <v>50</v>
      </c>
      <c r="B62" s="31" t="s">
        <v>1981</v>
      </c>
      <c r="C62" s="32" t="s">
        <v>1204</v>
      </c>
      <c r="D62" s="37">
        <v>38702</v>
      </c>
      <c r="E62" s="34">
        <f>VLOOKUP(B62,[1]Sheet1!B$4:L$8446,4,0)</f>
        <v>80</v>
      </c>
      <c r="F62" s="34">
        <f>VLOOKUP(B62,[1]Sheet1!B$4:F$8446,5,0)</f>
        <v>90</v>
      </c>
      <c r="G62" s="34">
        <f>VLOOKUP(B62,[1]Sheet1!B$4:J$8446,6,0)</f>
        <v>90</v>
      </c>
      <c r="H62" s="34">
        <f>VLOOKUP(B62,[1]Sheet1!B$4:H$8446,7,0)</f>
        <v>90</v>
      </c>
      <c r="I62" s="35" t="str">
        <f t="shared" si="0"/>
        <v>Xuất sắc</v>
      </c>
      <c r="J62" s="34">
        <f>VLOOKUP(B62,[1]Sheet1!B$4:K$8446,9,0)</f>
        <v>90</v>
      </c>
      <c r="K62" s="35" t="str">
        <f t="shared" si="1"/>
        <v>Xuất sắc</v>
      </c>
    </row>
    <row r="63" spans="1:11" ht="15.75" x14ac:dyDescent="0.25">
      <c r="A63" s="12">
        <v>51</v>
      </c>
      <c r="B63" s="31" t="s">
        <v>1982</v>
      </c>
      <c r="C63" s="32" t="s">
        <v>1205</v>
      </c>
      <c r="D63" s="37">
        <v>38354</v>
      </c>
      <c r="E63" s="34">
        <f>VLOOKUP(B63,[1]Sheet1!B$4:L$8446,4,0)</f>
        <v>85</v>
      </c>
      <c r="F63" s="34">
        <f>VLOOKUP(B63,[1]Sheet1!B$4:F$8446,5,0)</f>
        <v>80</v>
      </c>
      <c r="G63" s="34">
        <f>VLOOKUP(B63,[1]Sheet1!B$4:J$8446,6,0)</f>
        <v>80</v>
      </c>
      <c r="H63" s="34">
        <f>VLOOKUP(B63,[1]Sheet1!B$4:H$8446,7,0)</f>
        <v>80</v>
      </c>
      <c r="I63" s="35" t="str">
        <f t="shared" si="0"/>
        <v>Tốt</v>
      </c>
      <c r="J63" s="34">
        <f>VLOOKUP(B63,[1]Sheet1!B$4:K$8446,9,0)</f>
        <v>80</v>
      </c>
      <c r="K63" s="35" t="str">
        <f t="shared" si="1"/>
        <v>Tốt</v>
      </c>
    </row>
    <row r="64" spans="1:11" ht="15.75" x14ac:dyDescent="0.25">
      <c r="A64" s="12">
        <v>52</v>
      </c>
      <c r="B64" s="31" t="s">
        <v>1983</v>
      </c>
      <c r="C64" s="32" t="s">
        <v>1206</v>
      </c>
      <c r="D64" s="37">
        <v>38688</v>
      </c>
      <c r="E64" s="34">
        <f>VLOOKUP(B64,[1]Sheet1!B$4:L$8446,4,0)</f>
        <v>70</v>
      </c>
      <c r="F64" s="34">
        <f>VLOOKUP(B64,[1]Sheet1!B$4:F$8446,5,0)</f>
        <v>70</v>
      </c>
      <c r="G64" s="34">
        <f>VLOOKUP(B64,[1]Sheet1!B$4:J$8446,6,0)</f>
        <v>70</v>
      </c>
      <c r="H64" s="34">
        <f>VLOOKUP(B64,[1]Sheet1!B$4:H$8446,7,0)</f>
        <v>70</v>
      </c>
      <c r="I64" s="35" t="str">
        <f t="shared" si="0"/>
        <v>Khá</v>
      </c>
      <c r="J64" s="34">
        <f>VLOOKUP(B64,[1]Sheet1!B$4:K$8446,9,0)</f>
        <v>70</v>
      </c>
      <c r="K64" s="35" t="str">
        <f t="shared" si="1"/>
        <v>Khá</v>
      </c>
    </row>
    <row r="65" spans="1:11" ht="15.75" x14ac:dyDescent="0.25">
      <c r="A65" s="12">
        <v>53</v>
      </c>
      <c r="B65" s="31" t="s">
        <v>1984</v>
      </c>
      <c r="C65" s="32" t="s">
        <v>1207</v>
      </c>
      <c r="D65" s="37">
        <v>38688</v>
      </c>
      <c r="E65" s="34">
        <f>VLOOKUP(B65,[1]Sheet1!B$4:L$8446,4,0)</f>
        <v>80</v>
      </c>
      <c r="F65" s="34">
        <f>VLOOKUP(B65,[1]Sheet1!B$4:F$8446,5,0)</f>
        <v>80</v>
      </c>
      <c r="G65" s="34">
        <f>VLOOKUP(B65,[1]Sheet1!B$4:J$8446,6,0)</f>
        <v>80</v>
      </c>
      <c r="H65" s="34">
        <f>VLOOKUP(B65,[1]Sheet1!B$4:H$8446,7,0)</f>
        <v>80</v>
      </c>
      <c r="I65" s="35" t="str">
        <f t="shared" si="0"/>
        <v>Tốt</v>
      </c>
      <c r="J65" s="34">
        <f>VLOOKUP(B65,[1]Sheet1!B$4:K$8446,9,0)</f>
        <v>80</v>
      </c>
      <c r="K65" s="35" t="str">
        <f t="shared" si="1"/>
        <v>Tốt</v>
      </c>
    </row>
    <row r="66" spans="1:11" ht="15.75" x14ac:dyDescent="0.25">
      <c r="A66" s="12">
        <v>54</v>
      </c>
      <c r="B66" s="31" t="s">
        <v>1985</v>
      </c>
      <c r="C66" s="32" t="s">
        <v>1208</v>
      </c>
      <c r="D66" s="37">
        <v>38539</v>
      </c>
      <c r="E66" s="34">
        <f>VLOOKUP(B66,[1]Sheet1!B$4:L$8446,4,0)</f>
        <v>86</v>
      </c>
      <c r="F66" s="34">
        <f>VLOOKUP(B66,[1]Sheet1!B$4:F$8446,5,0)</f>
        <v>86</v>
      </c>
      <c r="G66" s="34">
        <f>VLOOKUP(B66,[1]Sheet1!B$4:J$8446,6,0)</f>
        <v>70</v>
      </c>
      <c r="H66" s="34">
        <f>VLOOKUP(B66,[1]Sheet1!B$4:H$8446,7,0)</f>
        <v>70</v>
      </c>
      <c r="I66" s="35" t="str">
        <f t="shared" si="0"/>
        <v>Khá</v>
      </c>
      <c r="J66" s="34">
        <f>VLOOKUP(B66,[1]Sheet1!B$4:K$8446,9,0)</f>
        <v>70</v>
      </c>
      <c r="K66" s="35" t="str">
        <f t="shared" si="1"/>
        <v>Khá</v>
      </c>
    </row>
    <row r="67" spans="1:11" ht="15.75" x14ac:dyDescent="0.25">
      <c r="A67" s="12">
        <v>55</v>
      </c>
      <c r="B67" s="31" t="s">
        <v>1986</v>
      </c>
      <c r="C67" s="32" t="s">
        <v>54</v>
      </c>
      <c r="D67" s="37">
        <v>38673</v>
      </c>
      <c r="E67" s="34">
        <f>VLOOKUP(B67,[1]Sheet1!B$4:L$8446,4,0)</f>
        <v>84</v>
      </c>
      <c r="F67" s="34">
        <f>VLOOKUP(B67,[1]Sheet1!B$4:F$8446,5,0)</f>
        <v>94</v>
      </c>
      <c r="G67" s="34">
        <f>VLOOKUP(B67,[1]Sheet1!B$4:J$8446,6,0)</f>
        <v>94</v>
      </c>
      <c r="H67" s="34">
        <f>VLOOKUP(B67,[1]Sheet1!B$4:H$8446,7,0)</f>
        <v>94</v>
      </c>
      <c r="I67" s="35" t="str">
        <f t="shared" si="0"/>
        <v>Xuất sắc</v>
      </c>
      <c r="J67" s="34">
        <f>VLOOKUP(B67,[1]Sheet1!B$4:K$8446,9,0)</f>
        <v>94</v>
      </c>
      <c r="K67" s="35" t="str">
        <f t="shared" si="1"/>
        <v>Xuất sắc</v>
      </c>
    </row>
    <row r="68" spans="1:11" ht="15.75" x14ac:dyDescent="0.25">
      <c r="A68" s="12">
        <v>56</v>
      </c>
      <c r="B68" s="31" t="s">
        <v>1987</v>
      </c>
      <c r="C68" s="32" t="s">
        <v>1209</v>
      </c>
      <c r="D68" s="37">
        <v>38403</v>
      </c>
      <c r="E68" s="34">
        <f>VLOOKUP(B68,[1]Sheet1!B$4:L$8446,4,0)</f>
        <v>90</v>
      </c>
      <c r="F68" s="34">
        <f>VLOOKUP(B68,[1]Sheet1!B$4:F$8446,5,0)</f>
        <v>90</v>
      </c>
      <c r="G68" s="34">
        <f>VLOOKUP(B68,[1]Sheet1!B$4:J$8446,6,0)</f>
        <v>90</v>
      </c>
      <c r="H68" s="34">
        <f>VLOOKUP(B68,[1]Sheet1!B$4:H$8446,7,0)</f>
        <v>90</v>
      </c>
      <c r="I68" s="35" t="str">
        <f t="shared" si="0"/>
        <v>Xuất sắc</v>
      </c>
      <c r="J68" s="34">
        <f>VLOOKUP(B68,[1]Sheet1!B$4:K$8446,9,0)</f>
        <v>90</v>
      </c>
      <c r="K68" s="35" t="str">
        <f t="shared" si="1"/>
        <v>Xuất sắc</v>
      </c>
    </row>
    <row r="69" spans="1:11" ht="15.75" x14ac:dyDescent="0.25">
      <c r="A69" s="12">
        <v>57</v>
      </c>
      <c r="B69" s="31" t="s">
        <v>1988</v>
      </c>
      <c r="C69" s="32" t="s">
        <v>1210</v>
      </c>
      <c r="D69" s="37">
        <v>38462</v>
      </c>
      <c r="E69" s="34">
        <f>VLOOKUP(B69,[1]Sheet1!B$4:L$8446,4,0)</f>
        <v>100</v>
      </c>
      <c r="F69" s="34">
        <f>VLOOKUP(B69,[1]Sheet1!B$4:F$8446,5,0)</f>
        <v>100</v>
      </c>
      <c r="G69" s="34">
        <f>VLOOKUP(B69,[1]Sheet1!B$4:J$8446,6,0)</f>
        <v>100</v>
      </c>
      <c r="H69" s="34">
        <f>VLOOKUP(B69,[1]Sheet1!B$4:H$8446,7,0)</f>
        <v>100</v>
      </c>
      <c r="I69" s="35" t="str">
        <f t="shared" si="0"/>
        <v>Xuất sắc</v>
      </c>
      <c r="J69" s="34">
        <f>VLOOKUP(B69,[1]Sheet1!B$4:K$8446,9,0)</f>
        <v>100</v>
      </c>
      <c r="K69" s="35" t="str">
        <f t="shared" si="1"/>
        <v>Xuất sắc</v>
      </c>
    </row>
    <row r="70" spans="1:11" ht="15.75" x14ac:dyDescent="0.25">
      <c r="A70" s="12">
        <v>58</v>
      </c>
      <c r="B70" s="31" t="s">
        <v>1989</v>
      </c>
      <c r="C70" s="32" t="s">
        <v>1211</v>
      </c>
      <c r="D70" s="37">
        <v>38581</v>
      </c>
      <c r="E70" s="34">
        <f>VLOOKUP(B70,[1]Sheet1!B$4:L$8446,4,0)</f>
        <v>80</v>
      </c>
      <c r="F70" s="34">
        <f>VLOOKUP(B70,[1]Sheet1!B$4:F$8446,5,0)</f>
        <v>80</v>
      </c>
      <c r="G70" s="34">
        <f>VLOOKUP(B70,[1]Sheet1!B$4:J$8446,6,0)</f>
        <v>80</v>
      </c>
      <c r="H70" s="34">
        <f>VLOOKUP(B70,[1]Sheet1!B$4:H$8446,7,0)</f>
        <v>80</v>
      </c>
      <c r="I70" s="35" t="str">
        <f t="shared" si="0"/>
        <v>Tốt</v>
      </c>
      <c r="J70" s="34">
        <f>VLOOKUP(B70,[1]Sheet1!B$4:K$8446,9,0)</f>
        <v>80</v>
      </c>
      <c r="K70" s="35" t="str">
        <f t="shared" si="1"/>
        <v>Tốt</v>
      </c>
    </row>
    <row r="71" spans="1:11" ht="15.75" x14ac:dyDescent="0.25">
      <c r="A71" s="12">
        <v>59</v>
      </c>
      <c r="B71" s="31" t="s">
        <v>1990</v>
      </c>
      <c r="C71" s="32" t="s">
        <v>1212</v>
      </c>
      <c r="D71" s="37">
        <v>38532</v>
      </c>
      <c r="E71" s="34">
        <f>VLOOKUP(B71,[1]Sheet1!B$4:L$8446,4,0)</f>
        <v>77</v>
      </c>
      <c r="F71" s="34">
        <f>VLOOKUP(B71,[1]Sheet1!B$4:F$8446,5,0)</f>
        <v>77</v>
      </c>
      <c r="G71" s="34">
        <f>VLOOKUP(B71,[1]Sheet1!B$4:J$8446,6,0)</f>
        <v>77</v>
      </c>
      <c r="H71" s="34">
        <f>VLOOKUP(B71,[1]Sheet1!B$4:H$8446,7,0)</f>
        <v>77</v>
      </c>
      <c r="I71" s="35" t="str">
        <f t="shared" si="0"/>
        <v>Khá</v>
      </c>
      <c r="J71" s="34">
        <f>VLOOKUP(B71,[1]Sheet1!B$4:K$8446,9,0)</f>
        <v>77</v>
      </c>
      <c r="K71" s="35" t="str">
        <f t="shared" si="1"/>
        <v>Khá</v>
      </c>
    </row>
    <row r="72" spans="1:11" ht="15.75" x14ac:dyDescent="0.25">
      <c r="A72" s="12">
        <v>60</v>
      </c>
      <c r="B72" s="31" t="s">
        <v>1991</v>
      </c>
      <c r="C72" s="32" t="s">
        <v>1213</v>
      </c>
      <c r="D72" s="37">
        <v>38435</v>
      </c>
      <c r="E72" s="34">
        <f>VLOOKUP(B72,[1]Sheet1!B$4:L$8446,4,0)</f>
        <v>70</v>
      </c>
      <c r="F72" s="34">
        <f>VLOOKUP(B72,[1]Sheet1!B$4:F$8446,5,0)</f>
        <v>75</v>
      </c>
      <c r="G72" s="34">
        <f>VLOOKUP(B72,[1]Sheet1!B$4:J$8446,6,0)</f>
        <v>75</v>
      </c>
      <c r="H72" s="34">
        <f>VLOOKUP(B72,[1]Sheet1!B$4:H$8446,7,0)</f>
        <v>75</v>
      </c>
      <c r="I72" s="35" t="str">
        <f t="shared" si="0"/>
        <v>Khá</v>
      </c>
      <c r="J72" s="34">
        <f>VLOOKUP(B72,[1]Sheet1!B$4:K$8446,9,0)</f>
        <v>75</v>
      </c>
      <c r="K72" s="35" t="str">
        <f t="shared" si="1"/>
        <v>Khá</v>
      </c>
    </row>
    <row r="73" spans="1:11" ht="15.75" x14ac:dyDescent="0.25">
      <c r="A73" s="12">
        <v>61</v>
      </c>
      <c r="B73" s="31" t="s">
        <v>1992</v>
      </c>
      <c r="C73" s="32" t="s">
        <v>1214</v>
      </c>
      <c r="D73" s="37">
        <v>38627</v>
      </c>
      <c r="E73" s="34">
        <f>VLOOKUP(B73,[1]Sheet1!B$4:L$8446,4,0)</f>
        <v>80</v>
      </c>
      <c r="F73" s="34">
        <f>VLOOKUP(B73,[1]Sheet1!B$4:F$8446,5,0)</f>
        <v>75</v>
      </c>
      <c r="G73" s="34">
        <f>VLOOKUP(B73,[1]Sheet1!B$4:J$8446,6,0)</f>
        <v>75</v>
      </c>
      <c r="H73" s="34">
        <f>VLOOKUP(B73,[1]Sheet1!B$4:H$8446,7,0)</f>
        <v>75</v>
      </c>
      <c r="I73" s="35" t="str">
        <f t="shared" si="0"/>
        <v>Khá</v>
      </c>
      <c r="J73" s="34">
        <f>VLOOKUP(B73,[1]Sheet1!B$4:K$8446,9,0)</f>
        <v>75</v>
      </c>
      <c r="K73" s="35" t="str">
        <f t="shared" si="1"/>
        <v>Khá</v>
      </c>
    </row>
    <row r="74" spans="1:11" ht="15.75" x14ac:dyDescent="0.25">
      <c r="A74" s="12">
        <v>62</v>
      </c>
      <c r="B74" s="31" t="s">
        <v>1993</v>
      </c>
      <c r="C74" s="32" t="s">
        <v>939</v>
      </c>
      <c r="D74" s="37">
        <v>38698</v>
      </c>
      <c r="E74" s="34">
        <f>VLOOKUP(B74,[1]Sheet1!B$4:L$8446,4,0)</f>
        <v>80</v>
      </c>
      <c r="F74" s="34">
        <f>VLOOKUP(B74,[1]Sheet1!B$4:F$8446,5,0)</f>
        <v>75</v>
      </c>
      <c r="G74" s="34">
        <f>VLOOKUP(B74,[1]Sheet1!B$4:J$8446,6,0)</f>
        <v>75</v>
      </c>
      <c r="H74" s="34">
        <f>VLOOKUP(B74,[1]Sheet1!B$4:H$8446,7,0)</f>
        <v>75</v>
      </c>
      <c r="I74" s="35" t="str">
        <f t="shared" si="0"/>
        <v>Khá</v>
      </c>
      <c r="J74" s="34">
        <f>VLOOKUP(B74,[1]Sheet1!B$4:K$8446,9,0)</f>
        <v>75</v>
      </c>
      <c r="K74" s="35" t="str">
        <f t="shared" si="1"/>
        <v>Khá</v>
      </c>
    </row>
    <row r="75" spans="1:11" ht="15.75" x14ac:dyDescent="0.25">
      <c r="A75" s="12">
        <v>63</v>
      </c>
      <c r="B75" s="31" t="s">
        <v>1994</v>
      </c>
      <c r="C75" s="32" t="s">
        <v>1215</v>
      </c>
      <c r="D75" s="37">
        <v>38436</v>
      </c>
      <c r="E75" s="34">
        <f>VLOOKUP(B75,[1]Sheet1!B$4:L$8446,4,0)</f>
        <v>90</v>
      </c>
      <c r="F75" s="34">
        <f>VLOOKUP(B75,[1]Sheet1!B$4:F$8446,5,0)</f>
        <v>90</v>
      </c>
      <c r="G75" s="34">
        <f>VLOOKUP(B75,[1]Sheet1!B$4:J$8446,6,0)</f>
        <v>90</v>
      </c>
      <c r="H75" s="34">
        <f>VLOOKUP(B75,[1]Sheet1!B$4:H$8446,7,0)</f>
        <v>90</v>
      </c>
      <c r="I75" s="35" t="str">
        <f t="shared" si="0"/>
        <v>Xuất sắc</v>
      </c>
      <c r="J75" s="34">
        <f>VLOOKUP(B75,[1]Sheet1!B$4:K$8446,9,0)</f>
        <v>90</v>
      </c>
      <c r="K75" s="35" t="str">
        <f t="shared" si="1"/>
        <v>Xuất sắc</v>
      </c>
    </row>
    <row r="76" spans="1:11" ht="15.75" x14ac:dyDescent="0.25">
      <c r="A76" s="12">
        <v>64</v>
      </c>
      <c r="B76" s="31" t="s">
        <v>1995</v>
      </c>
      <c r="C76" s="32" t="s">
        <v>1216</v>
      </c>
      <c r="D76" s="37">
        <v>38589</v>
      </c>
      <c r="E76" s="34">
        <f>VLOOKUP(B76,[1]Sheet1!B$4:L$8446,4,0)</f>
        <v>80</v>
      </c>
      <c r="F76" s="34">
        <f>VLOOKUP(B76,[1]Sheet1!B$4:F$8446,5,0)</f>
        <v>77</v>
      </c>
      <c r="G76" s="34">
        <f>VLOOKUP(B76,[1]Sheet1!B$4:J$8446,6,0)</f>
        <v>77</v>
      </c>
      <c r="H76" s="34">
        <f>VLOOKUP(B76,[1]Sheet1!B$4:H$8446,7,0)</f>
        <v>77</v>
      </c>
      <c r="I76" s="35" t="str">
        <f t="shared" ref="I76:I98" si="2">IF(H76&gt;=90,"Xuất sắc",IF(H76&gt;=80,"Tốt", IF(H76&gt;=65,"Khá",IF(H76&gt;=50,"Trung bình", IF(H76&gt;=35, "Yếu", "Kém")))))</f>
        <v>Khá</v>
      </c>
      <c r="J76" s="34">
        <f>VLOOKUP(B76,[1]Sheet1!B$4:K$8446,9,0)</f>
        <v>77</v>
      </c>
      <c r="K76" s="35" t="str">
        <f t="shared" ref="K76:K98" si="3">IF(J76&gt;=90,"Xuất sắc",IF(J76&gt;=80,"Tốt", IF(J76&gt;=65,"Khá",IF(J76&gt;=50,"Trung bình", IF(J76&gt;=35, "Yếu", "Kém")))))</f>
        <v>Khá</v>
      </c>
    </row>
    <row r="77" spans="1:11" ht="15.75" x14ac:dyDescent="0.25">
      <c r="A77" s="12">
        <v>65</v>
      </c>
      <c r="B77" s="31" t="s">
        <v>1996</v>
      </c>
      <c r="C77" s="32" t="s">
        <v>515</v>
      </c>
      <c r="D77" s="37">
        <v>38659</v>
      </c>
      <c r="E77" s="34">
        <f>VLOOKUP(B77,[1]Sheet1!B$4:L$8446,4,0)</f>
        <v>70</v>
      </c>
      <c r="F77" s="34">
        <f>VLOOKUP(B77,[1]Sheet1!B$4:F$8446,5,0)</f>
        <v>90</v>
      </c>
      <c r="G77" s="34">
        <f>VLOOKUP(B77,[1]Sheet1!B$4:J$8446,6,0)</f>
        <v>90</v>
      </c>
      <c r="H77" s="34">
        <f>VLOOKUP(B77,[1]Sheet1!B$4:H$8446,7,0)</f>
        <v>90</v>
      </c>
      <c r="I77" s="35" t="str">
        <f t="shared" si="2"/>
        <v>Xuất sắc</v>
      </c>
      <c r="J77" s="34">
        <f>VLOOKUP(B77,[1]Sheet1!B$4:K$8446,9,0)</f>
        <v>90</v>
      </c>
      <c r="K77" s="35" t="str">
        <f t="shared" si="3"/>
        <v>Xuất sắc</v>
      </c>
    </row>
    <row r="78" spans="1:11" ht="15.75" x14ac:dyDescent="0.25">
      <c r="A78" s="12">
        <v>66</v>
      </c>
      <c r="B78" s="31" t="s">
        <v>1997</v>
      </c>
      <c r="C78" s="32" t="s">
        <v>1217</v>
      </c>
      <c r="D78" s="37">
        <v>38524</v>
      </c>
      <c r="E78" s="34">
        <f>VLOOKUP(B78,[1]Sheet1!B$4:L$8446,4,0)</f>
        <v>80</v>
      </c>
      <c r="F78" s="34">
        <f>VLOOKUP(B78,[1]Sheet1!B$4:F$8446,5,0)</f>
        <v>75</v>
      </c>
      <c r="G78" s="34">
        <f>VLOOKUP(B78,[1]Sheet1!B$4:J$8446,6,0)</f>
        <v>75</v>
      </c>
      <c r="H78" s="34">
        <f>VLOOKUP(B78,[1]Sheet1!B$4:H$8446,7,0)</f>
        <v>80</v>
      </c>
      <c r="I78" s="35" t="str">
        <f t="shared" si="2"/>
        <v>Tốt</v>
      </c>
      <c r="J78" s="34">
        <f>VLOOKUP(B78,[1]Sheet1!B$4:K$8446,9,0)</f>
        <v>80</v>
      </c>
      <c r="K78" s="35" t="str">
        <f t="shared" si="3"/>
        <v>Tốt</v>
      </c>
    </row>
    <row r="79" spans="1:11" ht="15.75" x14ac:dyDescent="0.25">
      <c r="A79" s="12">
        <v>67</v>
      </c>
      <c r="B79" s="31" t="s">
        <v>1998</v>
      </c>
      <c r="C79" s="32" t="s">
        <v>1218</v>
      </c>
      <c r="D79" s="37">
        <v>38570</v>
      </c>
      <c r="E79" s="34">
        <f>VLOOKUP(B79,[1]Sheet1!B$4:L$8446,4,0)</f>
        <v>80</v>
      </c>
      <c r="F79" s="34">
        <f>VLOOKUP(B79,[1]Sheet1!B$4:F$8446,5,0)</f>
        <v>80</v>
      </c>
      <c r="G79" s="34">
        <f>VLOOKUP(B79,[1]Sheet1!B$4:J$8446,6,0)</f>
        <v>80</v>
      </c>
      <c r="H79" s="34">
        <f>VLOOKUP(B79,[1]Sheet1!B$4:H$8446,7,0)</f>
        <v>80</v>
      </c>
      <c r="I79" s="35" t="str">
        <f t="shared" si="2"/>
        <v>Tốt</v>
      </c>
      <c r="J79" s="34">
        <f>VLOOKUP(B79,[1]Sheet1!B$4:K$8446,9,0)</f>
        <v>80</v>
      </c>
      <c r="K79" s="35" t="str">
        <f t="shared" si="3"/>
        <v>Tốt</v>
      </c>
    </row>
    <row r="80" spans="1:11" ht="15.75" x14ac:dyDescent="0.25">
      <c r="A80" s="12">
        <v>68</v>
      </c>
      <c r="B80" s="31" t="s">
        <v>1999</v>
      </c>
      <c r="C80" s="32" t="s">
        <v>1219</v>
      </c>
      <c r="D80" s="37">
        <v>38608</v>
      </c>
      <c r="E80" s="34">
        <f>VLOOKUP(B80,[1]Sheet1!B$4:L$8446,4,0)</f>
        <v>67</v>
      </c>
      <c r="F80" s="34">
        <f>VLOOKUP(B80,[1]Sheet1!B$4:F$8446,5,0)</f>
        <v>77</v>
      </c>
      <c r="G80" s="34">
        <f>VLOOKUP(B80,[1]Sheet1!B$4:J$8446,6,0)</f>
        <v>77</v>
      </c>
      <c r="H80" s="34">
        <f>VLOOKUP(B80,[1]Sheet1!B$4:H$8446,7,0)</f>
        <v>77</v>
      </c>
      <c r="I80" s="35" t="str">
        <f t="shared" si="2"/>
        <v>Khá</v>
      </c>
      <c r="J80" s="34">
        <f>VLOOKUP(B80,[1]Sheet1!B$4:K$8446,9,0)</f>
        <v>77</v>
      </c>
      <c r="K80" s="35" t="str">
        <f t="shared" si="3"/>
        <v>Khá</v>
      </c>
    </row>
    <row r="81" spans="1:11" ht="15.75" x14ac:dyDescent="0.25">
      <c r="A81" s="12">
        <v>69</v>
      </c>
      <c r="B81" s="31" t="s">
        <v>2000</v>
      </c>
      <c r="C81" s="32" t="s">
        <v>1220</v>
      </c>
      <c r="D81" s="37">
        <v>38357</v>
      </c>
      <c r="E81" s="34">
        <f>VLOOKUP(B81,[1]Sheet1!B$4:L$8446,4,0)</f>
        <v>90</v>
      </c>
      <c r="F81" s="34">
        <f>VLOOKUP(B81,[1]Sheet1!B$4:F$8446,5,0)</f>
        <v>90</v>
      </c>
      <c r="G81" s="34">
        <f>VLOOKUP(B81,[1]Sheet1!B$4:J$8446,6,0)</f>
        <v>90</v>
      </c>
      <c r="H81" s="34">
        <f>VLOOKUP(B81,[1]Sheet1!B$4:H$8446,7,0)</f>
        <v>90</v>
      </c>
      <c r="I81" s="35" t="str">
        <f t="shared" si="2"/>
        <v>Xuất sắc</v>
      </c>
      <c r="J81" s="34">
        <f>VLOOKUP(B81,[1]Sheet1!B$4:K$8446,9,0)</f>
        <v>90</v>
      </c>
      <c r="K81" s="35" t="str">
        <f t="shared" si="3"/>
        <v>Xuất sắc</v>
      </c>
    </row>
    <row r="82" spans="1:11" ht="15.75" x14ac:dyDescent="0.25">
      <c r="A82" s="12">
        <v>70</v>
      </c>
      <c r="B82" s="31" t="s">
        <v>2001</v>
      </c>
      <c r="C82" s="32" t="s">
        <v>1227</v>
      </c>
      <c r="D82" s="37">
        <v>38573</v>
      </c>
      <c r="E82" s="34">
        <f>VLOOKUP(B82,[1]Sheet1!B$4:L$8446,4,0)</f>
        <v>0</v>
      </c>
      <c r="F82" s="34">
        <f>VLOOKUP(B82,[1]Sheet1!B$4:F$8446,5,0)</f>
        <v>0</v>
      </c>
      <c r="G82" s="34">
        <f>VLOOKUP(B82,[1]Sheet1!B$4:J$8446,6,0)</f>
        <v>0</v>
      </c>
      <c r="H82" s="34">
        <f>VLOOKUP(B82,[1]Sheet1!B$4:H$8446,7,0)</f>
        <v>0</v>
      </c>
      <c r="I82" s="35" t="str">
        <f t="shared" si="2"/>
        <v>Kém</v>
      </c>
      <c r="J82" s="34">
        <f>VLOOKUP(B82,[1]Sheet1!B$4:K$8446,9,0)</f>
        <v>0</v>
      </c>
      <c r="K82" s="35" t="str">
        <f t="shared" si="3"/>
        <v>Kém</v>
      </c>
    </row>
    <row r="83" spans="1:11" ht="15.75" x14ac:dyDescent="0.25">
      <c r="A83" s="12">
        <v>71</v>
      </c>
      <c r="B83" s="31" t="s">
        <v>2002</v>
      </c>
      <c r="C83" s="32" t="s">
        <v>1228</v>
      </c>
      <c r="D83" s="37">
        <v>38568</v>
      </c>
      <c r="E83" s="34">
        <f>VLOOKUP(B83,[1]Sheet1!B$4:L$8446,4,0)</f>
        <v>80</v>
      </c>
      <c r="F83" s="34">
        <f>VLOOKUP(B83,[1]Sheet1!B$4:F$8446,5,0)</f>
        <v>75</v>
      </c>
      <c r="G83" s="34">
        <f>VLOOKUP(B83,[1]Sheet1!B$4:J$8446,6,0)</f>
        <v>75</v>
      </c>
      <c r="H83" s="34">
        <f>VLOOKUP(B83,[1]Sheet1!B$4:H$8446,7,0)</f>
        <v>75</v>
      </c>
      <c r="I83" s="35" t="str">
        <f t="shared" si="2"/>
        <v>Khá</v>
      </c>
      <c r="J83" s="34">
        <f>VLOOKUP(B83,[1]Sheet1!B$4:K$8446,9,0)</f>
        <v>75</v>
      </c>
      <c r="K83" s="35" t="str">
        <f t="shared" si="3"/>
        <v>Khá</v>
      </c>
    </row>
    <row r="84" spans="1:11" ht="15.75" x14ac:dyDescent="0.25">
      <c r="A84" s="12">
        <v>72</v>
      </c>
      <c r="B84" s="31" t="s">
        <v>2003</v>
      </c>
      <c r="C84" s="32" t="s">
        <v>1229</v>
      </c>
      <c r="D84" s="37">
        <v>38598</v>
      </c>
      <c r="E84" s="34">
        <f>VLOOKUP(B84,[1]Sheet1!B$4:L$8446,4,0)</f>
        <v>100</v>
      </c>
      <c r="F84" s="34">
        <f>VLOOKUP(B84,[1]Sheet1!B$4:F$8446,5,0)</f>
        <v>100</v>
      </c>
      <c r="G84" s="34">
        <f>VLOOKUP(B84,[1]Sheet1!B$4:J$8446,6,0)</f>
        <v>100</v>
      </c>
      <c r="H84" s="34">
        <f>VLOOKUP(B84,[1]Sheet1!B$4:H$8446,7,0)</f>
        <v>100</v>
      </c>
      <c r="I84" s="35" t="str">
        <f t="shared" si="2"/>
        <v>Xuất sắc</v>
      </c>
      <c r="J84" s="34">
        <f>VLOOKUP(B84,[1]Sheet1!B$4:K$8446,9,0)</f>
        <v>100</v>
      </c>
      <c r="K84" s="35" t="str">
        <f t="shared" si="3"/>
        <v>Xuất sắc</v>
      </c>
    </row>
    <row r="85" spans="1:11" ht="15.75" x14ac:dyDescent="0.25">
      <c r="A85" s="12">
        <v>73</v>
      </c>
      <c r="B85" s="31" t="s">
        <v>2004</v>
      </c>
      <c r="C85" s="32" t="s">
        <v>1230</v>
      </c>
      <c r="D85" s="37">
        <v>38552</v>
      </c>
      <c r="E85" s="34">
        <f>VLOOKUP(B85,[1]Sheet1!B$4:L$8446,4,0)</f>
        <v>80</v>
      </c>
      <c r="F85" s="34">
        <f>VLOOKUP(B85,[1]Sheet1!B$4:F$8446,5,0)</f>
        <v>80</v>
      </c>
      <c r="G85" s="34">
        <f>VLOOKUP(B85,[1]Sheet1!B$4:J$8446,6,0)</f>
        <v>80</v>
      </c>
      <c r="H85" s="34">
        <f>VLOOKUP(B85,[1]Sheet1!B$4:H$8446,7,0)</f>
        <v>80</v>
      </c>
      <c r="I85" s="35" t="str">
        <f t="shared" si="2"/>
        <v>Tốt</v>
      </c>
      <c r="J85" s="34">
        <f>VLOOKUP(B85,[1]Sheet1!B$4:K$8446,9,0)</f>
        <v>80</v>
      </c>
      <c r="K85" s="35" t="str">
        <f t="shared" si="3"/>
        <v>Tốt</v>
      </c>
    </row>
    <row r="86" spans="1:11" ht="15.75" x14ac:dyDescent="0.25">
      <c r="A86" s="12">
        <v>74</v>
      </c>
      <c r="B86" s="31" t="s">
        <v>2005</v>
      </c>
      <c r="C86" s="32" t="s">
        <v>1221</v>
      </c>
      <c r="D86" s="37">
        <v>38415</v>
      </c>
      <c r="E86" s="34">
        <f>VLOOKUP(B86,[1]Sheet1!B$4:L$8446,4,0)</f>
        <v>80</v>
      </c>
      <c r="F86" s="34">
        <f>VLOOKUP(B86,[1]Sheet1!B$4:F$8446,5,0)</f>
        <v>80</v>
      </c>
      <c r="G86" s="34">
        <f>VLOOKUP(B86,[1]Sheet1!B$4:J$8446,6,0)</f>
        <v>80</v>
      </c>
      <c r="H86" s="34">
        <f>VLOOKUP(B86,[1]Sheet1!B$4:H$8446,7,0)</f>
        <v>80</v>
      </c>
      <c r="I86" s="35" t="str">
        <f t="shared" si="2"/>
        <v>Tốt</v>
      </c>
      <c r="J86" s="34">
        <f>VLOOKUP(B86,[1]Sheet1!B$4:K$8446,9,0)</f>
        <v>80</v>
      </c>
      <c r="K86" s="35" t="str">
        <f t="shared" si="3"/>
        <v>Tốt</v>
      </c>
    </row>
    <row r="87" spans="1:11" ht="15.75" x14ac:dyDescent="0.25">
      <c r="A87" s="12">
        <v>75</v>
      </c>
      <c r="B87" s="31" t="s">
        <v>2006</v>
      </c>
      <c r="C87" s="32" t="s">
        <v>1222</v>
      </c>
      <c r="D87" s="37">
        <v>38689</v>
      </c>
      <c r="E87" s="34">
        <f>VLOOKUP(B87,[1]Sheet1!B$4:L$8446,4,0)</f>
        <v>80</v>
      </c>
      <c r="F87" s="34">
        <f>VLOOKUP(B87,[1]Sheet1!B$4:F$8446,5,0)</f>
        <v>72</v>
      </c>
      <c r="G87" s="34">
        <f>VLOOKUP(B87,[1]Sheet1!B$4:J$8446,6,0)</f>
        <v>72</v>
      </c>
      <c r="H87" s="34">
        <f>VLOOKUP(B87,[1]Sheet1!B$4:H$8446,7,0)</f>
        <v>72</v>
      </c>
      <c r="I87" s="35" t="str">
        <f t="shared" si="2"/>
        <v>Khá</v>
      </c>
      <c r="J87" s="34">
        <f>VLOOKUP(B87,[1]Sheet1!B$4:K$8446,9,0)</f>
        <v>72</v>
      </c>
      <c r="K87" s="35" t="str">
        <f t="shared" si="3"/>
        <v>Khá</v>
      </c>
    </row>
    <row r="88" spans="1:11" ht="15.75" x14ac:dyDescent="0.25">
      <c r="A88" s="12">
        <v>76</v>
      </c>
      <c r="B88" s="31" t="s">
        <v>2007</v>
      </c>
      <c r="C88" s="32" t="s">
        <v>1223</v>
      </c>
      <c r="D88" s="37">
        <v>38558</v>
      </c>
      <c r="E88" s="34">
        <f>VLOOKUP(B88,[1]Sheet1!B$4:L$8446,4,0)</f>
        <v>80</v>
      </c>
      <c r="F88" s="34">
        <f>VLOOKUP(B88,[1]Sheet1!B$4:F$8446,5,0)</f>
        <v>80</v>
      </c>
      <c r="G88" s="34">
        <f>VLOOKUP(B88,[1]Sheet1!B$4:J$8446,6,0)</f>
        <v>80</v>
      </c>
      <c r="H88" s="34">
        <f>VLOOKUP(B88,[1]Sheet1!B$4:H$8446,7,0)</f>
        <v>80</v>
      </c>
      <c r="I88" s="35" t="str">
        <f t="shared" si="2"/>
        <v>Tốt</v>
      </c>
      <c r="J88" s="34">
        <f>VLOOKUP(B88,[1]Sheet1!B$4:K$8446,9,0)</f>
        <v>80</v>
      </c>
      <c r="K88" s="35" t="str">
        <f t="shared" si="3"/>
        <v>Tốt</v>
      </c>
    </row>
    <row r="89" spans="1:11" ht="15.75" x14ac:dyDescent="0.25">
      <c r="A89" s="12">
        <v>77</v>
      </c>
      <c r="B89" s="31" t="s">
        <v>2008</v>
      </c>
      <c r="C89" s="32" t="s">
        <v>1231</v>
      </c>
      <c r="D89" s="37">
        <v>38411</v>
      </c>
      <c r="E89" s="34">
        <f>VLOOKUP(B89,[1]Sheet1!B$4:L$8446,4,0)</f>
        <v>100</v>
      </c>
      <c r="F89" s="34">
        <f>VLOOKUP(B89,[1]Sheet1!B$4:F$8446,5,0)</f>
        <v>100</v>
      </c>
      <c r="G89" s="34">
        <f>VLOOKUP(B89,[1]Sheet1!B$4:J$8446,6,0)</f>
        <v>100</v>
      </c>
      <c r="H89" s="34">
        <f>VLOOKUP(B89,[1]Sheet1!B$4:H$8446,7,0)</f>
        <v>100</v>
      </c>
      <c r="I89" s="35" t="str">
        <f t="shared" si="2"/>
        <v>Xuất sắc</v>
      </c>
      <c r="J89" s="34">
        <f>VLOOKUP(B89,[1]Sheet1!B$4:K$8446,9,0)</f>
        <v>100</v>
      </c>
      <c r="K89" s="35" t="str">
        <f t="shared" si="3"/>
        <v>Xuất sắc</v>
      </c>
    </row>
    <row r="90" spans="1:11" ht="15.75" x14ac:dyDescent="0.25">
      <c r="A90" s="12">
        <v>78</v>
      </c>
      <c r="B90" s="31" t="s">
        <v>2009</v>
      </c>
      <c r="C90" s="32" t="s">
        <v>480</v>
      </c>
      <c r="D90" s="37">
        <v>38451</v>
      </c>
      <c r="E90" s="34">
        <f>VLOOKUP(B90,[1]Sheet1!B$4:L$8446,4,0)</f>
        <v>77</v>
      </c>
      <c r="F90" s="34">
        <f>VLOOKUP(B90,[1]Sheet1!B$4:F$8446,5,0)</f>
        <v>77</v>
      </c>
      <c r="G90" s="34">
        <f>VLOOKUP(B90,[1]Sheet1!B$4:J$8446,6,0)</f>
        <v>77</v>
      </c>
      <c r="H90" s="34">
        <f>VLOOKUP(B90,[1]Sheet1!B$4:H$8446,7,0)</f>
        <v>77</v>
      </c>
      <c r="I90" s="35" t="str">
        <f t="shared" si="2"/>
        <v>Khá</v>
      </c>
      <c r="J90" s="34">
        <f>VLOOKUP(B90,[1]Sheet1!B$4:K$8446,9,0)</f>
        <v>77</v>
      </c>
      <c r="K90" s="35" t="str">
        <f t="shared" si="3"/>
        <v>Khá</v>
      </c>
    </row>
    <row r="91" spans="1:11" ht="15.75" x14ac:dyDescent="0.25">
      <c r="A91" s="12">
        <v>79</v>
      </c>
      <c r="B91" s="31" t="s">
        <v>2010</v>
      </c>
      <c r="C91" s="32" t="s">
        <v>1232</v>
      </c>
      <c r="D91" s="37">
        <v>38565</v>
      </c>
      <c r="E91" s="34">
        <f>VLOOKUP(B91,[1]Sheet1!B$4:L$8446,4,0)</f>
        <v>82</v>
      </c>
      <c r="F91" s="34">
        <f>VLOOKUP(B91,[1]Sheet1!B$4:F$8446,5,0)</f>
        <v>92</v>
      </c>
      <c r="G91" s="34">
        <f>VLOOKUP(B91,[1]Sheet1!B$4:J$8446,6,0)</f>
        <v>92</v>
      </c>
      <c r="H91" s="34">
        <f>VLOOKUP(B91,[1]Sheet1!B$4:H$8446,7,0)</f>
        <v>92</v>
      </c>
      <c r="I91" s="35" t="str">
        <f t="shared" si="2"/>
        <v>Xuất sắc</v>
      </c>
      <c r="J91" s="34">
        <f>VLOOKUP(B91,[1]Sheet1!B$4:K$8446,9,0)</f>
        <v>92</v>
      </c>
      <c r="K91" s="35" t="str">
        <f t="shared" si="3"/>
        <v>Xuất sắc</v>
      </c>
    </row>
    <row r="92" spans="1:11" ht="15.75" x14ac:dyDescent="0.25">
      <c r="A92" s="12">
        <v>80</v>
      </c>
      <c r="B92" s="31" t="s">
        <v>2011</v>
      </c>
      <c r="C92" s="32" t="s">
        <v>119</v>
      </c>
      <c r="D92" s="37">
        <v>38667</v>
      </c>
      <c r="E92" s="34">
        <f>VLOOKUP(B92,[1]Sheet1!B$4:L$8446,4,0)</f>
        <v>70</v>
      </c>
      <c r="F92" s="34">
        <f>VLOOKUP(B92,[1]Sheet1!B$4:F$8446,5,0)</f>
        <v>80</v>
      </c>
      <c r="G92" s="34">
        <f>VLOOKUP(B92,[1]Sheet1!B$4:J$8446,6,0)</f>
        <v>80</v>
      </c>
      <c r="H92" s="34">
        <f>VLOOKUP(B92,[1]Sheet1!B$4:H$8446,7,0)</f>
        <v>80</v>
      </c>
      <c r="I92" s="35" t="str">
        <f t="shared" si="2"/>
        <v>Tốt</v>
      </c>
      <c r="J92" s="34">
        <f>VLOOKUP(B92,[1]Sheet1!B$4:K$8446,9,0)</f>
        <v>80</v>
      </c>
      <c r="K92" s="35" t="str">
        <f t="shared" si="3"/>
        <v>Tốt</v>
      </c>
    </row>
    <row r="93" spans="1:11" ht="15.75" x14ac:dyDescent="0.25">
      <c r="A93" s="12">
        <v>81</v>
      </c>
      <c r="B93" s="31" t="s">
        <v>2012</v>
      </c>
      <c r="C93" s="32" t="s">
        <v>1224</v>
      </c>
      <c r="D93" s="37">
        <v>38569</v>
      </c>
      <c r="E93" s="34">
        <f>VLOOKUP(B93,[1]Sheet1!B$4:L$8446,4,0)</f>
        <v>85</v>
      </c>
      <c r="F93" s="34">
        <f>VLOOKUP(B93,[1]Sheet1!B$4:F$8446,5,0)</f>
        <v>75</v>
      </c>
      <c r="G93" s="34">
        <f>VLOOKUP(B93,[1]Sheet1!B$4:J$8446,6,0)</f>
        <v>75</v>
      </c>
      <c r="H93" s="34">
        <f>VLOOKUP(B93,[1]Sheet1!B$4:H$8446,7,0)</f>
        <v>75</v>
      </c>
      <c r="I93" s="35" t="str">
        <f t="shared" si="2"/>
        <v>Khá</v>
      </c>
      <c r="J93" s="34">
        <f>VLOOKUP(B93,[1]Sheet1!B$4:K$8446,9,0)</f>
        <v>75</v>
      </c>
      <c r="K93" s="35" t="str">
        <f t="shared" si="3"/>
        <v>Khá</v>
      </c>
    </row>
    <row r="94" spans="1:11" ht="15.75" x14ac:dyDescent="0.25">
      <c r="A94" s="12">
        <v>82</v>
      </c>
      <c r="B94" s="31" t="s">
        <v>2013</v>
      </c>
      <c r="C94" s="32" t="s">
        <v>1225</v>
      </c>
      <c r="D94" s="37">
        <v>38656</v>
      </c>
      <c r="E94" s="34">
        <f>VLOOKUP(B94,[1]Sheet1!B$4:L$8446,4,0)</f>
        <v>85</v>
      </c>
      <c r="F94" s="34">
        <f>VLOOKUP(B94,[1]Sheet1!B$4:F$8446,5,0)</f>
        <v>80</v>
      </c>
      <c r="G94" s="34">
        <f>VLOOKUP(B94,[1]Sheet1!B$4:J$8446,6,0)</f>
        <v>80</v>
      </c>
      <c r="H94" s="34">
        <f>VLOOKUP(B94,[1]Sheet1!B$4:H$8446,7,0)</f>
        <v>80</v>
      </c>
      <c r="I94" s="35" t="str">
        <f t="shared" si="2"/>
        <v>Tốt</v>
      </c>
      <c r="J94" s="34">
        <f>VLOOKUP(B94,[1]Sheet1!B$4:K$8446,9,0)</f>
        <v>80</v>
      </c>
      <c r="K94" s="35" t="str">
        <f t="shared" si="3"/>
        <v>Tốt</v>
      </c>
    </row>
    <row r="95" spans="1:11" ht="15.75" x14ac:dyDescent="0.25">
      <c r="A95" s="12">
        <v>83</v>
      </c>
      <c r="B95" s="31" t="s">
        <v>2014</v>
      </c>
      <c r="C95" s="32" t="s">
        <v>1226</v>
      </c>
      <c r="D95" s="37">
        <v>38514</v>
      </c>
      <c r="E95" s="34">
        <f>VLOOKUP(B95,[1]Sheet1!B$4:L$8446,4,0)</f>
        <v>62</v>
      </c>
      <c r="F95" s="34">
        <f>VLOOKUP(B95,[1]Sheet1!B$4:F$8446,5,0)</f>
        <v>72</v>
      </c>
      <c r="G95" s="34">
        <f>VLOOKUP(B95,[1]Sheet1!B$4:J$8446,6,0)</f>
        <v>72</v>
      </c>
      <c r="H95" s="34">
        <f>VLOOKUP(B95,[1]Sheet1!B$4:H$8446,7,0)</f>
        <v>72</v>
      </c>
      <c r="I95" s="35" t="str">
        <f t="shared" si="2"/>
        <v>Khá</v>
      </c>
      <c r="J95" s="34">
        <f>VLOOKUP(B95,[1]Sheet1!B$4:K$8446,9,0)</f>
        <v>72</v>
      </c>
      <c r="K95" s="35" t="str">
        <f t="shared" si="3"/>
        <v>Khá</v>
      </c>
    </row>
    <row r="96" spans="1:11" ht="15.75" x14ac:dyDescent="0.25">
      <c r="A96" s="12">
        <v>84</v>
      </c>
      <c r="B96" s="31" t="s">
        <v>2015</v>
      </c>
      <c r="C96" s="32" t="s">
        <v>1233</v>
      </c>
      <c r="D96" s="37">
        <v>38696</v>
      </c>
      <c r="E96" s="34">
        <f>VLOOKUP(B96,[1]Sheet1!B$4:L$8446,4,0)</f>
        <v>100</v>
      </c>
      <c r="F96" s="34">
        <f>VLOOKUP(B96,[1]Sheet1!B$4:F$8446,5,0)</f>
        <v>100</v>
      </c>
      <c r="G96" s="34">
        <f>VLOOKUP(B96,[1]Sheet1!B$4:J$8446,6,0)</f>
        <v>100</v>
      </c>
      <c r="H96" s="34">
        <f>VLOOKUP(B96,[1]Sheet1!B$4:H$8446,7,0)</f>
        <v>100</v>
      </c>
      <c r="I96" s="35" t="str">
        <f t="shared" si="2"/>
        <v>Xuất sắc</v>
      </c>
      <c r="J96" s="34">
        <f>VLOOKUP(B96,[1]Sheet1!B$4:K$8446,9,0)</f>
        <v>100</v>
      </c>
      <c r="K96" s="35" t="str">
        <f t="shared" si="3"/>
        <v>Xuất sắc</v>
      </c>
    </row>
    <row r="97" spans="1:11" ht="15.75" x14ac:dyDescent="0.25">
      <c r="A97" s="12">
        <v>85</v>
      </c>
      <c r="B97" s="31" t="s">
        <v>2016</v>
      </c>
      <c r="C97" s="32" t="s">
        <v>1234</v>
      </c>
      <c r="D97" s="37">
        <v>38530</v>
      </c>
      <c r="E97" s="34">
        <f>VLOOKUP(B97,[1]Sheet1!B$4:L$8446,4,0)</f>
        <v>72</v>
      </c>
      <c r="F97" s="34">
        <f>VLOOKUP(B97,[1]Sheet1!B$4:F$8446,5,0)</f>
        <v>77</v>
      </c>
      <c r="G97" s="34">
        <f>VLOOKUP(B97,[1]Sheet1!B$4:J$8446,6,0)</f>
        <v>77</v>
      </c>
      <c r="H97" s="34">
        <f>VLOOKUP(B97,[1]Sheet1!B$4:H$8446,7,0)</f>
        <v>77</v>
      </c>
      <c r="I97" s="35" t="str">
        <f t="shared" si="2"/>
        <v>Khá</v>
      </c>
      <c r="J97" s="34">
        <f>VLOOKUP(B97,[1]Sheet1!B$4:K$8446,9,0)</f>
        <v>77</v>
      </c>
      <c r="K97" s="35" t="str">
        <f t="shared" si="3"/>
        <v>Khá</v>
      </c>
    </row>
    <row r="98" spans="1:11" ht="15.75" x14ac:dyDescent="0.25">
      <c r="A98" s="12">
        <v>86</v>
      </c>
      <c r="B98" s="31" t="s">
        <v>2017</v>
      </c>
      <c r="C98" s="32" t="s">
        <v>1235</v>
      </c>
      <c r="D98" s="37">
        <v>38420</v>
      </c>
      <c r="E98" s="34">
        <f>VLOOKUP(B98,[1]Sheet1!B$4:L$8446,4,0)</f>
        <v>70</v>
      </c>
      <c r="F98" s="34">
        <f>VLOOKUP(B98,[1]Sheet1!B$4:F$8446,5,0)</f>
        <v>77</v>
      </c>
      <c r="G98" s="34">
        <f>VLOOKUP(B98,[1]Sheet1!B$4:J$8446,6,0)</f>
        <v>77</v>
      </c>
      <c r="H98" s="34">
        <f>VLOOKUP(B98,[1]Sheet1!B$4:H$8446,7,0)</f>
        <v>77</v>
      </c>
      <c r="I98" s="35" t="str">
        <f t="shared" si="2"/>
        <v>Khá</v>
      </c>
      <c r="J98" s="34">
        <f>VLOOKUP(B98,[1]Sheet1!B$4:K$8446,9,0)</f>
        <v>77</v>
      </c>
      <c r="K98" s="35" t="str">
        <f t="shared" si="3"/>
        <v>Khá</v>
      </c>
    </row>
    <row r="100" spans="1:11" x14ac:dyDescent="0.25">
      <c r="A100" s="43" t="s">
        <v>2819</v>
      </c>
      <c r="B100" s="43"/>
      <c r="C100" s="43"/>
    </row>
  </sheetData>
  <mergeCells count="19">
    <mergeCell ref="A6:K6"/>
    <mergeCell ref="A1:D1"/>
    <mergeCell ref="G1:K1"/>
    <mergeCell ref="A2:D2"/>
    <mergeCell ref="G2:K2"/>
    <mergeCell ref="A5:K5"/>
    <mergeCell ref="H11:I11"/>
    <mergeCell ref="J11:K11"/>
    <mergeCell ref="A100:C100"/>
    <mergeCell ref="A7:K7"/>
    <mergeCell ref="A10:A12"/>
    <mergeCell ref="B10:B12"/>
    <mergeCell ref="C10:C12"/>
    <mergeCell ref="D10:D12"/>
    <mergeCell ref="E10:E12"/>
    <mergeCell ref="F10:F12"/>
    <mergeCell ref="G10:G12"/>
    <mergeCell ref="H10:I10"/>
    <mergeCell ref="J10:K1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6F2F-A946-4BD0-8CB7-4299FC49AC6F}">
  <dimension ref="A1:K100"/>
  <sheetViews>
    <sheetView topLeftCell="A63" workbookViewId="0">
      <selection activeCell="A22" sqref="A22:A98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6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2019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1317</v>
      </c>
      <c r="C13" s="32" t="s">
        <v>1239</v>
      </c>
      <c r="D13" s="37">
        <v>38653</v>
      </c>
      <c r="E13" s="34">
        <f>VLOOKUP(B13,[1]Sheet1!B$4:L$8446,4,0)</f>
        <v>82</v>
      </c>
      <c r="F13" s="34">
        <f>VLOOKUP(B13,[1]Sheet1!B$4:F$8446,5,0)</f>
        <v>82</v>
      </c>
      <c r="G13" s="34">
        <f>VLOOKUP(B13,[1]Sheet1!B$4:J$8446,6,0)</f>
        <v>82</v>
      </c>
      <c r="H13" s="34">
        <f>VLOOKUP(B13,[1]Sheet1!B$4:H$8446,7,0)</f>
        <v>82</v>
      </c>
      <c r="I13" s="35" t="str">
        <f t="shared" ref="I13:I75" si="0">IF(H13&gt;=90,"Xuất sắc",IF(H13&gt;=80,"Tốt", IF(H13&gt;=65,"Khá",IF(H13&gt;=50,"Trung bình", IF(H13&gt;=35, "Yếu", "Kém")))))</f>
        <v>Tốt</v>
      </c>
      <c r="J13" s="34">
        <f>VLOOKUP(B13,[1]Sheet1!B$4:K$8446,9,0)</f>
        <v>82</v>
      </c>
      <c r="K13" s="35" t="str">
        <f t="shared" ref="K13:K75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1318</v>
      </c>
      <c r="C14" s="32" t="s">
        <v>1240</v>
      </c>
      <c r="D14" s="37">
        <v>38537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1319</v>
      </c>
      <c r="C15" s="32" t="s">
        <v>1241</v>
      </c>
      <c r="D15" s="37">
        <v>38385</v>
      </c>
      <c r="E15" s="34">
        <f>VLOOKUP(B15,[1]Sheet1!B$4:L$8446,4,0)</f>
        <v>86</v>
      </c>
      <c r="F15" s="34">
        <f>VLOOKUP(B15,[1]Sheet1!B$4:F$8446,5,0)</f>
        <v>86</v>
      </c>
      <c r="G15" s="34">
        <f>VLOOKUP(B15,[1]Sheet1!B$4:J$8446,6,0)</f>
        <v>86</v>
      </c>
      <c r="H15" s="34">
        <f>VLOOKUP(B15,[1]Sheet1!B$4:H$8446,7,0)</f>
        <v>86</v>
      </c>
      <c r="I15" s="35" t="str">
        <f t="shared" si="0"/>
        <v>Tốt</v>
      </c>
      <c r="J15" s="34">
        <f>VLOOKUP(B15,[1]Sheet1!B$4:K$8446,9,0)</f>
        <v>86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1320</v>
      </c>
      <c r="C16" s="32" t="s">
        <v>1242</v>
      </c>
      <c r="D16" s="37">
        <v>38696</v>
      </c>
      <c r="E16" s="34">
        <f>VLOOKUP(B16,[1]Sheet1!B$4:L$8446,4,0)</f>
        <v>80</v>
      </c>
      <c r="F16" s="34">
        <f>VLOOKUP(B16,[1]Sheet1!B$4:F$8446,5,0)</f>
        <v>77</v>
      </c>
      <c r="G16" s="34">
        <f>VLOOKUP(B16,[1]Sheet1!B$4:J$8446,6,0)</f>
        <v>77</v>
      </c>
      <c r="H16" s="34">
        <f>VLOOKUP(B16,[1]Sheet1!B$4:H$8446,7,0)</f>
        <v>77</v>
      </c>
      <c r="I16" s="35" t="str">
        <f t="shared" si="0"/>
        <v>Khá</v>
      </c>
      <c r="J16" s="34">
        <f>VLOOKUP(B16,[1]Sheet1!B$4:K$8446,9,0)</f>
        <v>77</v>
      </c>
      <c r="K16" s="35" t="str">
        <f t="shared" si="1"/>
        <v>Khá</v>
      </c>
    </row>
    <row r="17" spans="1:11" ht="15.75" x14ac:dyDescent="0.25">
      <c r="A17" s="12">
        <v>5</v>
      </c>
      <c r="B17" s="31" t="s">
        <v>1321</v>
      </c>
      <c r="C17" s="32" t="s">
        <v>1243</v>
      </c>
      <c r="D17" s="37">
        <v>38436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1322</v>
      </c>
      <c r="C18" s="32" t="s">
        <v>1244</v>
      </c>
      <c r="D18" s="37">
        <v>38412</v>
      </c>
      <c r="E18" s="34">
        <f>VLOOKUP(B18,[1]Sheet1!B$4:L$8446,4,0)</f>
        <v>98</v>
      </c>
      <c r="F18" s="34">
        <f>VLOOKUP(B18,[1]Sheet1!B$4:F$8446,5,0)</f>
        <v>98</v>
      </c>
      <c r="G18" s="34">
        <f>VLOOKUP(B18,[1]Sheet1!B$4:J$8446,6,0)</f>
        <v>98</v>
      </c>
      <c r="H18" s="34">
        <f>VLOOKUP(B18,[1]Sheet1!B$4:H$8446,7,0)</f>
        <v>98</v>
      </c>
      <c r="I18" s="35" t="str">
        <f t="shared" si="0"/>
        <v>Xuất sắc</v>
      </c>
      <c r="J18" s="34">
        <f>VLOOKUP(B18,[1]Sheet1!B$4:K$8446,9,0)</f>
        <v>98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1323</v>
      </c>
      <c r="C19" s="32" t="s">
        <v>1245</v>
      </c>
      <c r="D19" s="37">
        <v>38505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1324</v>
      </c>
      <c r="C20" s="32" t="s">
        <v>1246</v>
      </c>
      <c r="D20" s="37">
        <v>38586</v>
      </c>
      <c r="E20" s="34">
        <f>VLOOKUP(B20,[1]Sheet1!B$4:L$8446,4,0)</f>
        <v>70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1325</v>
      </c>
      <c r="C21" s="32" t="s">
        <v>138</v>
      </c>
      <c r="D21" s="37">
        <v>38573</v>
      </c>
      <c r="E21" s="34">
        <f>VLOOKUP(B21,[1]Sheet1!B$4:L$8446,4,0)</f>
        <v>81</v>
      </c>
      <c r="F21" s="34">
        <f>VLOOKUP(B21,[1]Sheet1!B$4:F$8446,5,0)</f>
        <v>81</v>
      </c>
      <c r="G21" s="34">
        <f>VLOOKUP(B21,[1]Sheet1!B$4:J$8446,6,0)</f>
        <v>81</v>
      </c>
      <c r="H21" s="34">
        <f>VLOOKUP(B21,[1]Sheet1!B$4:H$8446,7,0)</f>
        <v>81</v>
      </c>
      <c r="I21" s="35" t="str">
        <f t="shared" si="0"/>
        <v>Tốt</v>
      </c>
      <c r="J21" s="34">
        <f>VLOOKUP(B21,[1]Sheet1!B$4:K$8446,9,0)</f>
        <v>81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1326</v>
      </c>
      <c r="C22" s="32" t="s">
        <v>1247</v>
      </c>
      <c r="D22" s="37">
        <v>38581</v>
      </c>
      <c r="E22" s="34">
        <f>VLOOKUP(B22,[1]Sheet1!B$4:L$8446,4,0)</f>
        <v>80</v>
      </c>
      <c r="F22" s="34">
        <f>VLOOKUP(B22,[1]Sheet1!B$4:F$8446,5,0)</f>
        <v>77</v>
      </c>
      <c r="G22" s="34">
        <f>VLOOKUP(B22,[1]Sheet1!B$4:J$8446,6,0)</f>
        <v>77</v>
      </c>
      <c r="H22" s="34">
        <f>VLOOKUP(B22,[1]Sheet1!B$4:H$8446,7,0)</f>
        <v>77</v>
      </c>
      <c r="I22" s="35" t="str">
        <f t="shared" si="0"/>
        <v>Khá</v>
      </c>
      <c r="J22" s="34">
        <f>VLOOKUP(B22,[1]Sheet1!B$4:K$8446,9,0)</f>
        <v>77</v>
      </c>
      <c r="K22" s="35" t="str">
        <f t="shared" si="1"/>
        <v>Khá</v>
      </c>
    </row>
    <row r="23" spans="1:11" ht="15.75" x14ac:dyDescent="0.25">
      <c r="A23" s="12">
        <v>11</v>
      </c>
      <c r="B23" s="31" t="s">
        <v>1327</v>
      </c>
      <c r="C23" s="32" t="s">
        <v>921</v>
      </c>
      <c r="D23" s="37">
        <v>38361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1328</v>
      </c>
      <c r="C24" s="32" t="s">
        <v>1248</v>
      </c>
      <c r="D24" s="37">
        <v>38557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1329</v>
      </c>
      <c r="C25" s="32" t="s">
        <v>247</v>
      </c>
      <c r="D25" s="37">
        <v>38661</v>
      </c>
      <c r="E25" s="34">
        <f>VLOOKUP(B25,[1]Sheet1!B$4:L$8446,4,0)</f>
        <v>82</v>
      </c>
      <c r="F25" s="34">
        <f>VLOOKUP(B25,[1]Sheet1!B$4:F$8446,5,0)</f>
        <v>79</v>
      </c>
      <c r="G25" s="34">
        <f>VLOOKUP(B25,[1]Sheet1!B$4:J$8446,6,0)</f>
        <v>79</v>
      </c>
      <c r="H25" s="34">
        <f>VLOOKUP(B25,[1]Sheet1!B$4:H$8446,7,0)</f>
        <v>79</v>
      </c>
      <c r="I25" s="35" t="str">
        <f t="shared" si="0"/>
        <v>Khá</v>
      </c>
      <c r="J25" s="34">
        <f>VLOOKUP(B25,[1]Sheet1!B$4:K$8446,9,0)</f>
        <v>79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1330</v>
      </c>
      <c r="C26" s="32" t="s">
        <v>1249</v>
      </c>
      <c r="D26" s="37">
        <v>38644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1331</v>
      </c>
      <c r="C27" s="32" t="s">
        <v>1250</v>
      </c>
      <c r="D27" s="37">
        <v>38625</v>
      </c>
      <c r="E27" s="34">
        <f>VLOOKUP(B27,[1]Sheet1!B$4:L$8446,4,0)</f>
        <v>80</v>
      </c>
      <c r="F27" s="34">
        <f>VLOOKUP(B27,[1]Sheet1!B$4:F$8446,5,0)</f>
        <v>75</v>
      </c>
      <c r="G27" s="34">
        <f>VLOOKUP(B27,[1]Sheet1!B$4:J$8446,6,0)</f>
        <v>75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1332</v>
      </c>
      <c r="C28" s="32" t="s">
        <v>1251</v>
      </c>
      <c r="D28" s="37">
        <v>38533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1333</v>
      </c>
      <c r="C29" s="32" t="s">
        <v>1252</v>
      </c>
      <c r="D29" s="37">
        <v>38478</v>
      </c>
      <c r="E29" s="34">
        <f>VLOOKUP(B29,[1]Sheet1!B$4:L$8446,4,0)</f>
        <v>0</v>
      </c>
      <c r="F29" s="34">
        <f>VLOOKUP(B29,[1]Sheet1!B$4:F$8446,5,0)</f>
        <v>0</v>
      </c>
      <c r="G29" s="34">
        <f>VLOOKUP(B29,[1]Sheet1!B$4:J$8446,6,0)</f>
        <v>0</v>
      </c>
      <c r="H29" s="34">
        <f>VLOOKUP(B29,[1]Sheet1!B$4:H$8446,7,0)</f>
        <v>0</v>
      </c>
      <c r="I29" s="35" t="str">
        <f t="shared" si="0"/>
        <v>Kém</v>
      </c>
      <c r="J29" s="34">
        <f>VLOOKUP(B29,[1]Sheet1!B$4:K$8446,9,0)</f>
        <v>0</v>
      </c>
      <c r="K29" s="35" t="str">
        <f t="shared" si="1"/>
        <v>Kém</v>
      </c>
    </row>
    <row r="30" spans="1:11" ht="15.75" x14ac:dyDescent="0.25">
      <c r="A30" s="12">
        <v>18</v>
      </c>
      <c r="B30" s="31" t="s">
        <v>1334</v>
      </c>
      <c r="C30" s="32" t="s">
        <v>1253</v>
      </c>
      <c r="D30" s="37">
        <v>38435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1335</v>
      </c>
      <c r="C31" s="32" t="s">
        <v>225</v>
      </c>
      <c r="D31" s="37">
        <v>38563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1336</v>
      </c>
      <c r="C32" s="32" t="s">
        <v>1254</v>
      </c>
      <c r="D32" s="37">
        <v>38534</v>
      </c>
      <c r="E32" s="34">
        <f>VLOOKUP(B32,[1]Sheet1!B$4:L$8446,4,0)</f>
        <v>84</v>
      </c>
      <c r="F32" s="34">
        <f>VLOOKUP(B32,[1]Sheet1!B$4:F$8446,5,0)</f>
        <v>84</v>
      </c>
      <c r="G32" s="34">
        <f>VLOOKUP(B32,[1]Sheet1!B$4:J$8446,6,0)</f>
        <v>84</v>
      </c>
      <c r="H32" s="34">
        <f>VLOOKUP(B32,[1]Sheet1!B$4:H$8446,7,0)</f>
        <v>84</v>
      </c>
      <c r="I32" s="35" t="str">
        <f t="shared" si="0"/>
        <v>Tốt</v>
      </c>
      <c r="J32" s="34">
        <f>VLOOKUP(B32,[1]Sheet1!B$4:K$8446,9,0)</f>
        <v>84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1337</v>
      </c>
      <c r="C33" s="32" t="s">
        <v>1255</v>
      </c>
      <c r="D33" s="37">
        <v>38424</v>
      </c>
      <c r="E33" s="34">
        <f>VLOOKUP(B33,[1]Sheet1!B$4:L$8446,4,0)</f>
        <v>86</v>
      </c>
      <c r="F33" s="34">
        <f>VLOOKUP(B33,[1]Sheet1!B$4:F$8446,5,0)</f>
        <v>86</v>
      </c>
      <c r="G33" s="34">
        <f>VLOOKUP(B33,[1]Sheet1!B$4:J$8446,6,0)</f>
        <v>86</v>
      </c>
      <c r="H33" s="34">
        <f>VLOOKUP(B33,[1]Sheet1!B$4:H$8446,7,0)</f>
        <v>86</v>
      </c>
      <c r="I33" s="35" t="str">
        <f t="shared" si="0"/>
        <v>Tốt</v>
      </c>
      <c r="J33" s="34">
        <f>VLOOKUP(B33,[1]Sheet1!B$4:K$8446,9,0)</f>
        <v>86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1338</v>
      </c>
      <c r="C34" s="32" t="s">
        <v>1256</v>
      </c>
      <c r="D34" s="37">
        <v>38354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1339</v>
      </c>
      <c r="C35" s="32" t="s">
        <v>1257</v>
      </c>
      <c r="D35" s="37">
        <v>38557</v>
      </c>
      <c r="E35" s="34">
        <f>VLOOKUP(B35,[1]Sheet1!B$4:L$8446,4,0)</f>
        <v>79</v>
      </c>
      <c r="F35" s="34">
        <f>VLOOKUP(B35,[1]Sheet1!B$4:F$8446,5,0)</f>
        <v>79</v>
      </c>
      <c r="G35" s="34">
        <f>VLOOKUP(B35,[1]Sheet1!B$4:J$8446,6,0)</f>
        <v>79</v>
      </c>
      <c r="H35" s="34">
        <f>VLOOKUP(B35,[1]Sheet1!B$4:H$8446,7,0)</f>
        <v>79</v>
      </c>
      <c r="I35" s="35" t="str">
        <f t="shared" si="0"/>
        <v>Khá</v>
      </c>
      <c r="J35" s="34">
        <f>VLOOKUP(B35,[1]Sheet1!B$4:K$8446,9,0)</f>
        <v>79</v>
      </c>
      <c r="K35" s="35" t="str">
        <f t="shared" si="1"/>
        <v>Khá</v>
      </c>
    </row>
    <row r="36" spans="1:11" ht="15.75" x14ac:dyDescent="0.25">
      <c r="A36" s="12">
        <v>24</v>
      </c>
      <c r="B36" s="31" t="s">
        <v>1340</v>
      </c>
      <c r="C36" s="32" t="s">
        <v>1258</v>
      </c>
      <c r="D36" s="37">
        <v>38388</v>
      </c>
      <c r="E36" s="34">
        <f>VLOOKUP(B36,[1]Sheet1!B$4:L$8446,4,0)</f>
        <v>80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1341</v>
      </c>
      <c r="C37" s="32" t="s">
        <v>818</v>
      </c>
      <c r="D37" s="37">
        <v>38630</v>
      </c>
      <c r="E37" s="34">
        <f>VLOOKUP(B37,[1]Sheet1!B$4:L$8446,4,0)</f>
        <v>80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1342</v>
      </c>
      <c r="C38" s="32" t="s">
        <v>1259</v>
      </c>
      <c r="D38" s="37">
        <v>38537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1343</v>
      </c>
      <c r="C39" s="32" t="s">
        <v>1260</v>
      </c>
      <c r="D39" s="37">
        <v>38593</v>
      </c>
      <c r="E39" s="34">
        <f>VLOOKUP(B39,[1]Sheet1!B$4:L$8446,4,0)</f>
        <v>86</v>
      </c>
      <c r="F39" s="34">
        <f>VLOOKUP(B39,[1]Sheet1!B$4:F$8446,5,0)</f>
        <v>86</v>
      </c>
      <c r="G39" s="34">
        <f>VLOOKUP(B39,[1]Sheet1!B$4:J$8446,6,0)</f>
        <v>86</v>
      </c>
      <c r="H39" s="34">
        <f>VLOOKUP(B39,[1]Sheet1!B$4:H$8446,7,0)</f>
        <v>86</v>
      </c>
      <c r="I39" s="35" t="str">
        <f t="shared" si="0"/>
        <v>Tốt</v>
      </c>
      <c r="J39" s="34">
        <f>VLOOKUP(B39,[1]Sheet1!B$4:K$8446,9,0)</f>
        <v>86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1344</v>
      </c>
      <c r="C40" s="32" t="s">
        <v>143</v>
      </c>
      <c r="D40" s="37">
        <v>38641</v>
      </c>
      <c r="E40" s="34">
        <f>VLOOKUP(B40,[1]Sheet1!B$4:L$8446,4,0)</f>
        <v>79</v>
      </c>
      <c r="F40" s="34">
        <f>VLOOKUP(B40,[1]Sheet1!B$4:F$8446,5,0)</f>
        <v>79</v>
      </c>
      <c r="G40" s="34">
        <f>VLOOKUP(B40,[1]Sheet1!B$4:J$8446,6,0)</f>
        <v>79</v>
      </c>
      <c r="H40" s="34">
        <f>VLOOKUP(B40,[1]Sheet1!B$4:H$8446,7,0)</f>
        <v>79</v>
      </c>
      <c r="I40" s="35" t="str">
        <f t="shared" si="0"/>
        <v>Khá</v>
      </c>
      <c r="J40" s="34">
        <f>VLOOKUP(B40,[1]Sheet1!B$4:K$8446,9,0)</f>
        <v>79</v>
      </c>
      <c r="K40" s="35" t="str">
        <f t="shared" si="1"/>
        <v>Khá</v>
      </c>
    </row>
    <row r="41" spans="1:11" ht="15.75" x14ac:dyDescent="0.25">
      <c r="A41" s="12">
        <v>29</v>
      </c>
      <c r="B41" s="31" t="s">
        <v>1345</v>
      </c>
      <c r="C41" s="32" t="s">
        <v>1261</v>
      </c>
      <c r="D41" s="37">
        <v>38415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1346</v>
      </c>
      <c r="C42" s="32" t="s">
        <v>1262</v>
      </c>
      <c r="D42" s="37">
        <v>38426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1347</v>
      </c>
      <c r="C43" s="32" t="s">
        <v>1263</v>
      </c>
      <c r="D43" s="37">
        <v>38537</v>
      </c>
      <c r="E43" s="34">
        <f>VLOOKUP(B43,[1]Sheet1!B$4:L$8446,4,0)</f>
        <v>80</v>
      </c>
      <c r="F43" s="34">
        <f>VLOOKUP(B43,[1]Sheet1!B$4:F$8446,5,0)</f>
        <v>72</v>
      </c>
      <c r="G43" s="34">
        <f>VLOOKUP(B43,[1]Sheet1!B$4:J$8446,6,0)</f>
        <v>72</v>
      </c>
      <c r="H43" s="34">
        <f>VLOOKUP(B43,[1]Sheet1!B$4:H$8446,7,0)</f>
        <v>72</v>
      </c>
      <c r="I43" s="35" t="str">
        <f t="shared" si="0"/>
        <v>Khá</v>
      </c>
      <c r="J43" s="34">
        <f>VLOOKUP(B43,[1]Sheet1!B$4:K$8446,9,0)</f>
        <v>72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1348</v>
      </c>
      <c r="C44" s="32" t="s">
        <v>144</v>
      </c>
      <c r="D44" s="37">
        <v>38589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1349</v>
      </c>
      <c r="C45" s="32" t="s">
        <v>1264</v>
      </c>
      <c r="D45" s="37">
        <v>38550</v>
      </c>
      <c r="E45" s="34">
        <f>VLOOKUP(B45,[1]Sheet1!B$4:L$8446,4,0)</f>
        <v>98</v>
      </c>
      <c r="F45" s="34">
        <f>VLOOKUP(B45,[1]Sheet1!B$4:F$8446,5,0)</f>
        <v>93</v>
      </c>
      <c r="G45" s="34">
        <f>VLOOKUP(B45,[1]Sheet1!B$4:J$8446,6,0)</f>
        <v>93</v>
      </c>
      <c r="H45" s="34">
        <f>VLOOKUP(B45,[1]Sheet1!B$4:H$8446,7,0)</f>
        <v>93</v>
      </c>
      <c r="I45" s="35" t="str">
        <f t="shared" si="0"/>
        <v>Xuất sắc</v>
      </c>
      <c r="J45" s="34">
        <f>VLOOKUP(B45,[1]Sheet1!B$4:K$8446,9,0)</f>
        <v>93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1350</v>
      </c>
      <c r="C46" s="32" t="s">
        <v>1190</v>
      </c>
      <c r="D46" s="37">
        <v>38448</v>
      </c>
      <c r="E46" s="34">
        <f>VLOOKUP(B46,[1]Sheet1!B$4:L$8446,4,0)</f>
        <v>80</v>
      </c>
      <c r="F46" s="34">
        <f>VLOOKUP(B46,[1]Sheet1!B$4:F$8446,5,0)</f>
        <v>72</v>
      </c>
      <c r="G46" s="34">
        <f>VLOOKUP(B46,[1]Sheet1!B$4:J$8446,6,0)</f>
        <v>72</v>
      </c>
      <c r="H46" s="34">
        <f>VLOOKUP(B46,[1]Sheet1!B$4:H$8446,7,0)</f>
        <v>72</v>
      </c>
      <c r="I46" s="35" t="str">
        <f t="shared" si="0"/>
        <v>Khá</v>
      </c>
      <c r="J46" s="34">
        <f>VLOOKUP(B46,[1]Sheet1!B$4:K$8446,9,0)</f>
        <v>72</v>
      </c>
      <c r="K46" s="35" t="str">
        <f t="shared" si="1"/>
        <v>Khá</v>
      </c>
    </row>
    <row r="47" spans="1:11" ht="15.75" x14ac:dyDescent="0.25">
      <c r="A47" s="12">
        <v>35</v>
      </c>
      <c r="B47" s="31" t="s">
        <v>1351</v>
      </c>
      <c r="C47" s="32" t="s">
        <v>260</v>
      </c>
      <c r="D47" s="37">
        <v>38561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1352</v>
      </c>
      <c r="C48" s="32" t="s">
        <v>1265</v>
      </c>
      <c r="D48" s="37">
        <v>38357</v>
      </c>
      <c r="E48" s="34">
        <f>VLOOKUP(B48,[1]Sheet1!B$4:L$8446,4,0)</f>
        <v>86</v>
      </c>
      <c r="F48" s="34">
        <f>VLOOKUP(B48,[1]Sheet1!B$4:F$8446,5,0)</f>
        <v>86</v>
      </c>
      <c r="G48" s="34">
        <f>VLOOKUP(B48,[1]Sheet1!B$4:J$8446,6,0)</f>
        <v>86</v>
      </c>
      <c r="H48" s="34">
        <f>VLOOKUP(B48,[1]Sheet1!B$4:H$8446,7,0)</f>
        <v>86</v>
      </c>
      <c r="I48" s="35" t="str">
        <f t="shared" si="0"/>
        <v>Tốt</v>
      </c>
      <c r="J48" s="34">
        <f>VLOOKUP(B48,[1]Sheet1!B$4:K$8446,9,0)</f>
        <v>86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1353</v>
      </c>
      <c r="C49" s="32" t="s">
        <v>1266</v>
      </c>
      <c r="D49" s="37">
        <v>38540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1354</v>
      </c>
      <c r="C50" s="32" t="s">
        <v>1270</v>
      </c>
      <c r="D50" s="37">
        <v>38587</v>
      </c>
      <c r="E50" s="34">
        <f>VLOOKUP(B50,[1]Sheet1!B$4:L$8446,4,0)</f>
        <v>80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12">
        <v>39</v>
      </c>
      <c r="B51" s="31" t="s">
        <v>1355</v>
      </c>
      <c r="C51" s="32" t="s">
        <v>1271</v>
      </c>
      <c r="D51" s="37">
        <v>38459</v>
      </c>
      <c r="E51" s="34">
        <f>VLOOKUP(B51,[1]Sheet1!B$4:L$8446,4,0)</f>
        <v>80</v>
      </c>
      <c r="F51" s="34">
        <f>VLOOKUP(B51,[1]Sheet1!B$4:F$8446,5,0)</f>
        <v>77</v>
      </c>
      <c r="G51" s="34">
        <f>VLOOKUP(B51,[1]Sheet1!B$4:J$8446,6,0)</f>
        <v>77</v>
      </c>
      <c r="H51" s="34">
        <f>VLOOKUP(B51,[1]Sheet1!B$4:H$8446,7,0)</f>
        <v>77</v>
      </c>
      <c r="I51" s="35" t="str">
        <f t="shared" si="0"/>
        <v>Khá</v>
      </c>
      <c r="J51" s="34">
        <f>VLOOKUP(B51,[1]Sheet1!B$4:K$8446,9,0)</f>
        <v>77</v>
      </c>
      <c r="K51" s="35" t="str">
        <f t="shared" si="1"/>
        <v>Khá</v>
      </c>
    </row>
    <row r="52" spans="1:11" ht="15.75" x14ac:dyDescent="0.25">
      <c r="A52" s="12">
        <v>40</v>
      </c>
      <c r="B52" s="31" t="s">
        <v>1356</v>
      </c>
      <c r="C52" s="32" t="s">
        <v>1272</v>
      </c>
      <c r="D52" s="37">
        <v>38450</v>
      </c>
      <c r="E52" s="34">
        <f>VLOOKUP(B52,[1]Sheet1!B$4:L$8446,4,0)</f>
        <v>80</v>
      </c>
      <c r="F52" s="34">
        <f>VLOOKUP(B52,[1]Sheet1!B$4:F$8446,5,0)</f>
        <v>77</v>
      </c>
      <c r="G52" s="34">
        <f>VLOOKUP(B52,[1]Sheet1!B$4:J$8446,6,0)</f>
        <v>77</v>
      </c>
      <c r="H52" s="34">
        <f>VLOOKUP(B52,[1]Sheet1!B$4:H$8446,7,0)</f>
        <v>77</v>
      </c>
      <c r="I52" s="35" t="str">
        <f t="shared" si="0"/>
        <v>Khá</v>
      </c>
      <c r="J52" s="34">
        <f>VLOOKUP(B52,[1]Sheet1!B$4:K$8446,9,0)</f>
        <v>77</v>
      </c>
      <c r="K52" s="35" t="str">
        <f t="shared" si="1"/>
        <v>Khá</v>
      </c>
    </row>
    <row r="53" spans="1:11" ht="15.75" x14ac:dyDescent="0.25">
      <c r="A53" s="12">
        <v>41</v>
      </c>
      <c r="B53" s="31" t="s">
        <v>1357</v>
      </c>
      <c r="C53" s="32" t="s">
        <v>1267</v>
      </c>
      <c r="D53" s="37">
        <v>38364</v>
      </c>
      <c r="E53" s="34">
        <f>VLOOKUP(B53,[1]Sheet1!B$4:L$8446,4,0)</f>
        <v>80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4" spans="1:11" ht="15.75" x14ac:dyDescent="0.25">
      <c r="A54" s="12">
        <v>42</v>
      </c>
      <c r="B54" s="31" t="s">
        <v>1358</v>
      </c>
      <c r="C54" s="32" t="s">
        <v>1268</v>
      </c>
      <c r="D54" s="37">
        <v>38712</v>
      </c>
      <c r="E54" s="34">
        <f>VLOOKUP(B54,[1]Sheet1!B$4:L$8446,4,0)</f>
        <v>90</v>
      </c>
      <c r="F54" s="34">
        <f>VLOOKUP(B54,[1]Sheet1!B$4:F$8446,5,0)</f>
        <v>90</v>
      </c>
      <c r="G54" s="34">
        <f>VLOOKUP(B54,[1]Sheet1!B$4:J$8446,6,0)</f>
        <v>90</v>
      </c>
      <c r="H54" s="34">
        <f>VLOOKUP(B54,[1]Sheet1!B$4:H$8446,7,0)</f>
        <v>90</v>
      </c>
      <c r="I54" s="35" t="str">
        <f t="shared" si="0"/>
        <v>Xuất sắc</v>
      </c>
      <c r="J54" s="34">
        <f>VLOOKUP(B54,[1]Sheet1!B$4:K$8446,9,0)</f>
        <v>90</v>
      </c>
      <c r="K54" s="35" t="str">
        <f t="shared" si="1"/>
        <v>Xuất sắc</v>
      </c>
    </row>
    <row r="55" spans="1:11" ht="15.75" x14ac:dyDescent="0.25">
      <c r="A55" s="12">
        <v>43</v>
      </c>
      <c r="B55" s="31" t="s">
        <v>1359</v>
      </c>
      <c r="C55" s="32" t="s">
        <v>1269</v>
      </c>
      <c r="D55" s="37">
        <v>38512</v>
      </c>
      <c r="E55" s="34">
        <f>VLOOKUP(B55,[1]Sheet1!B$4:L$8446,4,0)</f>
        <v>70</v>
      </c>
      <c r="F55" s="34">
        <f>VLOOKUP(B55,[1]Sheet1!B$4:F$8446,5,0)</f>
        <v>72</v>
      </c>
      <c r="G55" s="34">
        <f>VLOOKUP(B55,[1]Sheet1!B$4:J$8446,6,0)</f>
        <v>72</v>
      </c>
      <c r="H55" s="34">
        <f>VLOOKUP(B55,[1]Sheet1!B$4:H$8446,7,0)</f>
        <v>72</v>
      </c>
      <c r="I55" s="35" t="str">
        <f t="shared" si="0"/>
        <v>Khá</v>
      </c>
      <c r="J55" s="34">
        <f>VLOOKUP(B55,[1]Sheet1!B$4:K$8446,9,0)</f>
        <v>72</v>
      </c>
      <c r="K55" s="35" t="str">
        <f t="shared" si="1"/>
        <v>Khá</v>
      </c>
    </row>
    <row r="56" spans="1:11" ht="15.75" x14ac:dyDescent="0.25">
      <c r="A56" s="12">
        <v>44</v>
      </c>
      <c r="B56" s="31" t="s">
        <v>1360</v>
      </c>
      <c r="C56" s="32" t="s">
        <v>1273</v>
      </c>
      <c r="D56" s="37">
        <v>37246</v>
      </c>
      <c r="E56" s="34">
        <f>VLOOKUP(B56,[1]Sheet1!B$4:L$8446,4,0)</f>
        <v>90</v>
      </c>
      <c r="F56" s="34">
        <f>VLOOKUP(B56,[1]Sheet1!B$4:F$8446,5,0)</f>
        <v>90</v>
      </c>
      <c r="G56" s="34">
        <f>VLOOKUP(B56,[1]Sheet1!B$4:J$8446,6,0)</f>
        <v>90</v>
      </c>
      <c r="H56" s="34">
        <f>VLOOKUP(B56,[1]Sheet1!B$4:H$8446,7,0)</f>
        <v>90</v>
      </c>
      <c r="I56" s="35" t="str">
        <f t="shared" si="0"/>
        <v>Xuất sắc</v>
      </c>
      <c r="J56" s="34">
        <f>VLOOKUP(B56,[1]Sheet1!B$4:K$8446,9,0)</f>
        <v>90</v>
      </c>
      <c r="K56" s="35" t="str">
        <f t="shared" si="1"/>
        <v>Xuất sắc</v>
      </c>
    </row>
    <row r="57" spans="1:11" ht="15.75" x14ac:dyDescent="0.25">
      <c r="A57" s="12">
        <v>45</v>
      </c>
      <c r="B57" s="31" t="s">
        <v>1361</v>
      </c>
      <c r="C57" s="32" t="s">
        <v>1274</v>
      </c>
      <c r="D57" s="37">
        <v>38461</v>
      </c>
      <c r="E57" s="34">
        <f>VLOOKUP(B57,[1]Sheet1!B$4:L$8446,4,0)</f>
        <v>0</v>
      </c>
      <c r="F57" s="34">
        <f>VLOOKUP(B57,[1]Sheet1!B$4:F$8446,5,0)</f>
        <v>0</v>
      </c>
      <c r="G57" s="34">
        <f>VLOOKUP(B57,[1]Sheet1!B$4:J$8446,6,0)</f>
        <v>0</v>
      </c>
      <c r="H57" s="34">
        <f>VLOOKUP(B57,[1]Sheet1!B$4:H$8446,7,0)</f>
        <v>0</v>
      </c>
      <c r="I57" s="35" t="str">
        <f t="shared" si="0"/>
        <v>Kém</v>
      </c>
      <c r="J57" s="34">
        <f>VLOOKUP(B57,[1]Sheet1!B$4:K$8446,9,0)</f>
        <v>0</v>
      </c>
      <c r="K57" s="35" t="str">
        <f t="shared" si="1"/>
        <v>Kém</v>
      </c>
    </row>
    <row r="58" spans="1:11" ht="15.75" x14ac:dyDescent="0.25">
      <c r="A58" s="12">
        <v>46</v>
      </c>
      <c r="B58" s="31" t="s">
        <v>1362</v>
      </c>
      <c r="C58" s="32" t="s">
        <v>1275</v>
      </c>
      <c r="D58" s="37">
        <v>38555</v>
      </c>
      <c r="E58" s="34">
        <f>VLOOKUP(B58,[1]Sheet1!B$4:L$8446,4,0)</f>
        <v>90</v>
      </c>
      <c r="F58" s="34">
        <f>VLOOKUP(B58,[1]Sheet1!B$4:F$8446,5,0)</f>
        <v>85</v>
      </c>
      <c r="G58" s="34">
        <f>VLOOKUP(B58,[1]Sheet1!B$4:J$8446,6,0)</f>
        <v>85</v>
      </c>
      <c r="H58" s="34">
        <f>VLOOKUP(B58,[1]Sheet1!B$4:H$8446,7,0)</f>
        <v>85</v>
      </c>
      <c r="I58" s="35" t="str">
        <f t="shared" si="0"/>
        <v>Tốt</v>
      </c>
      <c r="J58" s="34">
        <f>VLOOKUP(B58,[1]Sheet1!B$4:K$8446,9,0)</f>
        <v>85</v>
      </c>
      <c r="K58" s="35" t="str">
        <f t="shared" si="1"/>
        <v>Tốt</v>
      </c>
    </row>
    <row r="59" spans="1:11" ht="15.75" x14ac:dyDescent="0.25">
      <c r="A59" s="12">
        <v>47</v>
      </c>
      <c r="B59" s="31" t="s">
        <v>1363</v>
      </c>
      <c r="C59" s="32" t="s">
        <v>1276</v>
      </c>
      <c r="D59" s="37">
        <v>38480</v>
      </c>
      <c r="E59" s="34">
        <f>VLOOKUP(B59,[1]Sheet1!B$4:L$8446,4,0)</f>
        <v>80</v>
      </c>
      <c r="F59" s="34">
        <f>VLOOKUP(B59,[1]Sheet1!B$4:F$8446,5,0)</f>
        <v>80</v>
      </c>
      <c r="G59" s="34">
        <f>VLOOKUP(B59,[1]Sheet1!B$4:J$8446,6,0)</f>
        <v>80</v>
      </c>
      <c r="H59" s="34">
        <f>VLOOKUP(B59,[1]Sheet1!B$4:H$8446,7,0)</f>
        <v>80</v>
      </c>
      <c r="I59" s="35" t="str">
        <f t="shared" si="0"/>
        <v>Tốt</v>
      </c>
      <c r="J59" s="34">
        <f>VLOOKUP(B59,[1]Sheet1!B$4:K$8446,9,0)</f>
        <v>80</v>
      </c>
      <c r="K59" s="35" t="str">
        <f t="shared" si="1"/>
        <v>Tốt</v>
      </c>
    </row>
    <row r="60" spans="1:11" ht="15.75" x14ac:dyDescent="0.25">
      <c r="A60" s="12">
        <v>48</v>
      </c>
      <c r="B60" s="31" t="s">
        <v>1364</v>
      </c>
      <c r="C60" s="32" t="s">
        <v>1277</v>
      </c>
      <c r="D60" s="37">
        <v>38528</v>
      </c>
      <c r="E60" s="34">
        <f>VLOOKUP(B60,[1]Sheet1!B$4:L$8446,4,0)</f>
        <v>72</v>
      </c>
      <c r="F60" s="34">
        <f>VLOOKUP(B60,[1]Sheet1!B$4:F$8446,5,0)</f>
        <v>72</v>
      </c>
      <c r="G60" s="34">
        <f>VLOOKUP(B60,[1]Sheet1!B$4:J$8446,6,0)</f>
        <v>72</v>
      </c>
      <c r="H60" s="34">
        <f>VLOOKUP(B60,[1]Sheet1!B$4:H$8446,7,0)</f>
        <v>72</v>
      </c>
      <c r="I60" s="35" t="str">
        <f t="shared" si="0"/>
        <v>Khá</v>
      </c>
      <c r="J60" s="34">
        <f>VLOOKUP(B60,[1]Sheet1!B$4:K$8446,9,0)</f>
        <v>72</v>
      </c>
      <c r="K60" s="35" t="str">
        <f t="shared" si="1"/>
        <v>Khá</v>
      </c>
    </row>
    <row r="61" spans="1:11" ht="15.75" x14ac:dyDescent="0.25">
      <c r="A61" s="12">
        <v>49</v>
      </c>
      <c r="B61" s="31" t="s">
        <v>1365</v>
      </c>
      <c r="C61" s="32" t="s">
        <v>1278</v>
      </c>
      <c r="D61" s="37">
        <v>38627</v>
      </c>
      <c r="E61" s="34">
        <f>VLOOKUP(B61,[1]Sheet1!B$4:L$8446,4,0)</f>
        <v>87</v>
      </c>
      <c r="F61" s="34">
        <f>VLOOKUP(B61,[1]Sheet1!B$4:F$8446,5,0)</f>
        <v>74</v>
      </c>
      <c r="G61" s="34">
        <f>VLOOKUP(B61,[1]Sheet1!B$4:J$8446,6,0)</f>
        <v>82</v>
      </c>
      <c r="H61" s="34">
        <f>VLOOKUP(B61,[1]Sheet1!B$4:H$8446,7,0)</f>
        <v>82</v>
      </c>
      <c r="I61" s="35" t="str">
        <f t="shared" si="0"/>
        <v>Tốt</v>
      </c>
      <c r="J61" s="34">
        <f>VLOOKUP(B61,[1]Sheet1!B$4:K$8446,9,0)</f>
        <v>82</v>
      </c>
      <c r="K61" s="35" t="str">
        <f t="shared" si="1"/>
        <v>Tốt</v>
      </c>
    </row>
    <row r="62" spans="1:11" ht="15.75" x14ac:dyDescent="0.25">
      <c r="A62" s="12">
        <v>50</v>
      </c>
      <c r="B62" s="31" t="s">
        <v>1366</v>
      </c>
      <c r="C62" s="32" t="s">
        <v>335</v>
      </c>
      <c r="D62" s="37">
        <v>38696</v>
      </c>
      <c r="E62" s="34">
        <f>VLOOKUP(B62,[1]Sheet1!B$4:L$8446,4,0)</f>
        <v>82</v>
      </c>
      <c r="F62" s="34">
        <f>VLOOKUP(B62,[1]Sheet1!B$4:F$8446,5,0)</f>
        <v>77</v>
      </c>
      <c r="G62" s="34">
        <f>VLOOKUP(B62,[1]Sheet1!B$4:J$8446,6,0)</f>
        <v>77</v>
      </c>
      <c r="H62" s="34">
        <f>VLOOKUP(B62,[1]Sheet1!B$4:H$8446,7,0)</f>
        <v>77</v>
      </c>
      <c r="I62" s="35" t="str">
        <f t="shared" si="0"/>
        <v>Khá</v>
      </c>
      <c r="J62" s="34">
        <f>VLOOKUP(B62,[1]Sheet1!B$4:K$8446,9,0)</f>
        <v>77</v>
      </c>
      <c r="K62" s="35" t="str">
        <f t="shared" si="1"/>
        <v>Khá</v>
      </c>
    </row>
    <row r="63" spans="1:11" ht="15.75" x14ac:dyDescent="0.25">
      <c r="A63" s="12">
        <v>51</v>
      </c>
      <c r="B63" s="31" t="s">
        <v>1367</v>
      </c>
      <c r="C63" s="32" t="s">
        <v>1279</v>
      </c>
      <c r="D63" s="37">
        <v>38516</v>
      </c>
      <c r="E63" s="34">
        <f>VLOOKUP(B63,[1]Sheet1!B$4:L$8446,4,0)</f>
        <v>82</v>
      </c>
      <c r="F63" s="34">
        <f>VLOOKUP(B63,[1]Sheet1!B$4:F$8446,5,0)</f>
        <v>82</v>
      </c>
      <c r="G63" s="34">
        <f>VLOOKUP(B63,[1]Sheet1!B$4:J$8446,6,0)</f>
        <v>82</v>
      </c>
      <c r="H63" s="34">
        <f>VLOOKUP(B63,[1]Sheet1!B$4:H$8446,7,0)</f>
        <v>82</v>
      </c>
      <c r="I63" s="35" t="str">
        <f t="shared" si="0"/>
        <v>Tốt</v>
      </c>
      <c r="J63" s="34">
        <f>VLOOKUP(B63,[1]Sheet1!B$4:K$8446,9,0)</f>
        <v>82</v>
      </c>
      <c r="K63" s="35" t="str">
        <f t="shared" si="1"/>
        <v>Tốt</v>
      </c>
    </row>
    <row r="64" spans="1:11" ht="15.75" x14ac:dyDescent="0.25">
      <c r="A64" s="12">
        <v>52</v>
      </c>
      <c r="B64" s="31" t="s">
        <v>1368</v>
      </c>
      <c r="C64" s="32" t="s">
        <v>1280</v>
      </c>
      <c r="D64" s="37">
        <v>38666</v>
      </c>
      <c r="E64" s="34">
        <f>VLOOKUP(B64,[1]Sheet1!B$4:L$8446,4,0)</f>
        <v>90</v>
      </c>
      <c r="F64" s="34">
        <f>VLOOKUP(B64,[1]Sheet1!B$4:F$8446,5,0)</f>
        <v>90</v>
      </c>
      <c r="G64" s="34">
        <f>VLOOKUP(B64,[1]Sheet1!B$4:J$8446,6,0)</f>
        <v>90</v>
      </c>
      <c r="H64" s="34">
        <f>VLOOKUP(B64,[1]Sheet1!B$4:H$8446,7,0)</f>
        <v>90</v>
      </c>
      <c r="I64" s="35" t="str">
        <f t="shared" si="0"/>
        <v>Xuất sắc</v>
      </c>
      <c r="J64" s="34">
        <f>VLOOKUP(B64,[1]Sheet1!B$4:K$8446,9,0)</f>
        <v>90</v>
      </c>
      <c r="K64" s="35" t="str">
        <f t="shared" si="1"/>
        <v>Xuất sắc</v>
      </c>
    </row>
    <row r="65" spans="1:11" ht="15.75" x14ac:dyDescent="0.25">
      <c r="A65" s="12">
        <v>53</v>
      </c>
      <c r="B65" s="31" t="s">
        <v>1369</v>
      </c>
      <c r="C65" s="32" t="s">
        <v>1208</v>
      </c>
      <c r="D65" s="37">
        <v>38538</v>
      </c>
      <c r="E65" s="34">
        <f>VLOOKUP(B65,[1]Sheet1!B$4:L$8446,4,0)</f>
        <v>80</v>
      </c>
      <c r="F65" s="34">
        <f>VLOOKUP(B65,[1]Sheet1!B$4:F$8446,5,0)</f>
        <v>75</v>
      </c>
      <c r="G65" s="34">
        <f>VLOOKUP(B65,[1]Sheet1!B$4:J$8446,6,0)</f>
        <v>75</v>
      </c>
      <c r="H65" s="34">
        <f>VLOOKUP(B65,[1]Sheet1!B$4:H$8446,7,0)</f>
        <v>75</v>
      </c>
      <c r="I65" s="35" t="str">
        <f t="shared" si="0"/>
        <v>Khá</v>
      </c>
      <c r="J65" s="34">
        <f>VLOOKUP(B65,[1]Sheet1!B$4:K$8446,9,0)</f>
        <v>75</v>
      </c>
      <c r="K65" s="35" t="str">
        <f t="shared" si="1"/>
        <v>Khá</v>
      </c>
    </row>
    <row r="66" spans="1:11" ht="15.75" x14ac:dyDescent="0.25">
      <c r="A66" s="12">
        <v>54</v>
      </c>
      <c r="B66" s="31" t="s">
        <v>1370</v>
      </c>
      <c r="C66" s="32" t="s">
        <v>1282</v>
      </c>
      <c r="D66" s="37">
        <v>38352</v>
      </c>
      <c r="E66" s="34">
        <f>VLOOKUP(B66,[1]Sheet1!B$4:L$8446,4,0)</f>
        <v>100</v>
      </c>
      <c r="F66" s="34">
        <f>VLOOKUP(B66,[1]Sheet1!B$4:F$8446,5,0)</f>
        <v>93</v>
      </c>
      <c r="G66" s="34">
        <f>VLOOKUP(B66,[1]Sheet1!B$4:J$8446,6,0)</f>
        <v>93</v>
      </c>
      <c r="H66" s="34">
        <f>VLOOKUP(B66,[1]Sheet1!B$4:H$8446,7,0)</f>
        <v>93</v>
      </c>
      <c r="I66" s="35" t="str">
        <f t="shared" si="0"/>
        <v>Xuất sắc</v>
      </c>
      <c r="J66" s="34">
        <f>VLOOKUP(B66,[1]Sheet1!B$4:K$8446,9,0)</f>
        <v>93</v>
      </c>
      <c r="K66" s="35" t="str">
        <f t="shared" si="1"/>
        <v>Xuất sắc</v>
      </c>
    </row>
    <row r="67" spans="1:11" ht="15.75" x14ac:dyDescent="0.25">
      <c r="A67" s="12">
        <v>55</v>
      </c>
      <c r="B67" s="31" t="s">
        <v>1371</v>
      </c>
      <c r="C67" s="32" t="s">
        <v>1283</v>
      </c>
      <c r="D67" s="37">
        <v>38635</v>
      </c>
      <c r="E67" s="34">
        <f>VLOOKUP(B67,[1]Sheet1!B$4:L$8446,4,0)</f>
        <v>80</v>
      </c>
      <c r="F67" s="34">
        <f>VLOOKUP(B67,[1]Sheet1!B$4:F$8446,5,0)</f>
        <v>72</v>
      </c>
      <c r="G67" s="34">
        <f>VLOOKUP(B67,[1]Sheet1!B$4:J$8446,6,0)</f>
        <v>72</v>
      </c>
      <c r="H67" s="34">
        <f>VLOOKUP(B67,[1]Sheet1!B$4:H$8446,7,0)</f>
        <v>72</v>
      </c>
      <c r="I67" s="35" t="str">
        <f t="shared" si="0"/>
        <v>Khá</v>
      </c>
      <c r="J67" s="34">
        <f>VLOOKUP(B67,[1]Sheet1!B$4:K$8446,9,0)</f>
        <v>72</v>
      </c>
      <c r="K67" s="35" t="str">
        <f t="shared" si="1"/>
        <v>Khá</v>
      </c>
    </row>
    <row r="68" spans="1:11" ht="15.75" x14ac:dyDescent="0.25">
      <c r="A68" s="12">
        <v>56</v>
      </c>
      <c r="B68" s="31" t="s">
        <v>1372</v>
      </c>
      <c r="C68" s="32" t="s">
        <v>1281</v>
      </c>
      <c r="D68" s="37">
        <v>38545</v>
      </c>
      <c r="E68" s="34">
        <f>VLOOKUP(B68,[1]Sheet1!B$4:L$8446,4,0)</f>
        <v>80</v>
      </c>
      <c r="F68" s="34">
        <f>VLOOKUP(B68,[1]Sheet1!B$4:F$8446,5,0)</f>
        <v>80</v>
      </c>
      <c r="G68" s="34">
        <f>VLOOKUP(B68,[1]Sheet1!B$4:J$8446,6,0)</f>
        <v>80</v>
      </c>
      <c r="H68" s="34">
        <f>VLOOKUP(B68,[1]Sheet1!B$4:H$8446,7,0)</f>
        <v>80</v>
      </c>
      <c r="I68" s="35" t="str">
        <f t="shared" si="0"/>
        <v>Tốt</v>
      </c>
      <c r="J68" s="34">
        <f>VLOOKUP(B68,[1]Sheet1!B$4:K$8446,9,0)</f>
        <v>80</v>
      </c>
      <c r="K68" s="35" t="str">
        <f t="shared" si="1"/>
        <v>Tốt</v>
      </c>
    </row>
    <row r="69" spans="1:11" ht="18" customHeight="1" x14ac:dyDescent="0.25">
      <c r="A69" s="12">
        <v>57</v>
      </c>
      <c r="B69" s="31" t="s">
        <v>1373</v>
      </c>
      <c r="C69" s="32" t="s">
        <v>1284</v>
      </c>
      <c r="D69" s="37">
        <v>38490</v>
      </c>
      <c r="E69" s="34">
        <f>VLOOKUP(B69,[1]Sheet1!B$4:L$8446,4,0)</f>
        <v>73</v>
      </c>
      <c r="F69" s="34">
        <f>VLOOKUP(B69,[1]Sheet1!B$4:F$8446,5,0)</f>
        <v>68</v>
      </c>
      <c r="G69" s="34">
        <f>VLOOKUP(B69,[1]Sheet1!B$4:J$8446,6,0)</f>
        <v>68</v>
      </c>
      <c r="H69" s="34">
        <f>VLOOKUP(B69,[1]Sheet1!B$4:H$8446,7,0)</f>
        <v>68</v>
      </c>
      <c r="I69" s="35" t="str">
        <f t="shared" si="0"/>
        <v>Khá</v>
      </c>
      <c r="J69" s="34">
        <f>VLOOKUP(B69,[1]Sheet1!B$4:K$8446,9,0)</f>
        <v>68</v>
      </c>
      <c r="K69" s="35" t="str">
        <f t="shared" si="1"/>
        <v>Khá</v>
      </c>
    </row>
    <row r="70" spans="1:11" ht="15.75" x14ac:dyDescent="0.25">
      <c r="A70" s="12">
        <v>58</v>
      </c>
      <c r="B70" s="31" t="s">
        <v>1374</v>
      </c>
      <c r="C70" s="32" t="s">
        <v>1285</v>
      </c>
      <c r="D70" s="37">
        <v>38587</v>
      </c>
      <c r="E70" s="34">
        <f>VLOOKUP(B70,[1]Sheet1!B$4:L$8446,4,0)</f>
        <v>80</v>
      </c>
      <c r="F70" s="34">
        <f>VLOOKUP(B70,[1]Sheet1!B$4:F$8446,5,0)</f>
        <v>72</v>
      </c>
      <c r="G70" s="34">
        <f>VLOOKUP(B70,[1]Sheet1!B$4:J$8446,6,0)</f>
        <v>72</v>
      </c>
      <c r="H70" s="34">
        <f>VLOOKUP(B70,[1]Sheet1!B$4:H$8446,7,0)</f>
        <v>77</v>
      </c>
      <c r="I70" s="35" t="str">
        <f t="shared" si="0"/>
        <v>Khá</v>
      </c>
      <c r="J70" s="34">
        <f>VLOOKUP(B70,[1]Sheet1!B$4:K$8446,9,0)</f>
        <v>77</v>
      </c>
      <c r="K70" s="35" t="str">
        <f t="shared" si="1"/>
        <v>Khá</v>
      </c>
    </row>
    <row r="71" spans="1:11" ht="15.75" x14ac:dyDescent="0.25">
      <c r="A71" s="12">
        <v>59</v>
      </c>
      <c r="B71" s="31" t="s">
        <v>1375</v>
      </c>
      <c r="C71" s="32" t="s">
        <v>1286</v>
      </c>
      <c r="D71" s="37">
        <v>38629</v>
      </c>
      <c r="E71" s="34">
        <f>VLOOKUP(B71,[1]Sheet1!B$4:L$8446,4,0)</f>
        <v>82</v>
      </c>
      <c r="F71" s="34">
        <f>VLOOKUP(B71,[1]Sheet1!B$4:F$8446,5,0)</f>
        <v>80</v>
      </c>
      <c r="G71" s="34">
        <f>VLOOKUP(B71,[1]Sheet1!B$4:J$8446,6,0)</f>
        <v>80</v>
      </c>
      <c r="H71" s="34">
        <f>VLOOKUP(B71,[1]Sheet1!B$4:H$8446,7,0)</f>
        <v>80</v>
      </c>
      <c r="I71" s="35" t="str">
        <f t="shared" si="0"/>
        <v>Tốt</v>
      </c>
      <c r="J71" s="34">
        <f>VLOOKUP(B71,[1]Sheet1!B$4:K$8446,9,0)</f>
        <v>80</v>
      </c>
      <c r="K71" s="35" t="str">
        <f t="shared" si="1"/>
        <v>Tốt</v>
      </c>
    </row>
    <row r="72" spans="1:11" ht="15.75" x14ac:dyDescent="0.25">
      <c r="A72" s="12">
        <v>60</v>
      </c>
      <c r="B72" s="31" t="s">
        <v>1376</v>
      </c>
      <c r="C72" s="32" t="s">
        <v>1287</v>
      </c>
      <c r="D72" s="37">
        <v>38640</v>
      </c>
      <c r="E72" s="34">
        <f>VLOOKUP(B72,[1]Sheet1!B$4:L$8446,4,0)</f>
        <v>80</v>
      </c>
      <c r="F72" s="34">
        <f>VLOOKUP(B72,[1]Sheet1!B$4:F$8446,5,0)</f>
        <v>72</v>
      </c>
      <c r="G72" s="34">
        <f>VLOOKUP(B72,[1]Sheet1!B$4:J$8446,6,0)</f>
        <v>72</v>
      </c>
      <c r="H72" s="34">
        <f>VLOOKUP(B72,[1]Sheet1!B$4:H$8446,7,0)</f>
        <v>77</v>
      </c>
      <c r="I72" s="35" t="str">
        <f t="shared" si="0"/>
        <v>Khá</v>
      </c>
      <c r="J72" s="34">
        <f>VLOOKUP(B72,[1]Sheet1!B$4:K$8446,9,0)</f>
        <v>77</v>
      </c>
      <c r="K72" s="35" t="str">
        <f t="shared" si="1"/>
        <v>Khá</v>
      </c>
    </row>
    <row r="73" spans="1:11" ht="15.75" x14ac:dyDescent="0.25">
      <c r="A73" s="12">
        <v>61</v>
      </c>
      <c r="B73" s="31" t="s">
        <v>1377</v>
      </c>
      <c r="C73" s="32" t="s">
        <v>1288</v>
      </c>
      <c r="D73" s="37">
        <v>38610</v>
      </c>
      <c r="E73" s="34">
        <f>VLOOKUP(B73,[1]Sheet1!B$4:L$8446,4,0)</f>
        <v>80</v>
      </c>
      <c r="F73" s="34">
        <f>VLOOKUP(B73,[1]Sheet1!B$4:F$8446,5,0)</f>
        <v>75</v>
      </c>
      <c r="G73" s="34">
        <f>VLOOKUP(B73,[1]Sheet1!B$4:J$8446,6,0)</f>
        <v>75</v>
      </c>
      <c r="H73" s="34">
        <f>VLOOKUP(B73,[1]Sheet1!B$4:H$8446,7,0)</f>
        <v>75</v>
      </c>
      <c r="I73" s="35" t="str">
        <f t="shared" si="0"/>
        <v>Khá</v>
      </c>
      <c r="J73" s="34">
        <f>VLOOKUP(B73,[1]Sheet1!B$4:K$8446,9,0)</f>
        <v>75</v>
      </c>
      <c r="K73" s="35" t="str">
        <f t="shared" si="1"/>
        <v>Khá</v>
      </c>
    </row>
    <row r="74" spans="1:11" ht="15.75" x14ac:dyDescent="0.25">
      <c r="A74" s="12">
        <v>62</v>
      </c>
      <c r="B74" s="31" t="s">
        <v>1378</v>
      </c>
      <c r="C74" s="32" t="s">
        <v>1289</v>
      </c>
      <c r="D74" s="37">
        <v>38487</v>
      </c>
      <c r="E74" s="34">
        <f>VLOOKUP(B74,[1]Sheet1!B$4:L$8446,4,0)</f>
        <v>94</v>
      </c>
      <c r="F74" s="34">
        <f>VLOOKUP(B74,[1]Sheet1!B$4:F$8446,5,0)</f>
        <v>89</v>
      </c>
      <c r="G74" s="34">
        <f>VLOOKUP(B74,[1]Sheet1!B$4:J$8446,6,0)</f>
        <v>89</v>
      </c>
      <c r="H74" s="34">
        <f>VLOOKUP(B74,[1]Sheet1!B$4:H$8446,7,0)</f>
        <v>89</v>
      </c>
      <c r="I74" s="35" t="str">
        <f t="shared" si="0"/>
        <v>Tốt</v>
      </c>
      <c r="J74" s="34">
        <f>VLOOKUP(B74,[1]Sheet1!B$4:K$8446,9,0)</f>
        <v>89</v>
      </c>
      <c r="K74" s="35" t="str">
        <f t="shared" si="1"/>
        <v>Tốt</v>
      </c>
    </row>
    <row r="75" spans="1:11" ht="15.75" x14ac:dyDescent="0.25">
      <c r="A75" s="12">
        <v>63</v>
      </c>
      <c r="B75" s="31" t="s">
        <v>1379</v>
      </c>
      <c r="C75" s="32" t="s">
        <v>1290</v>
      </c>
      <c r="D75" s="37">
        <v>38502</v>
      </c>
      <c r="E75" s="34">
        <f>VLOOKUP(B75,[1]Sheet1!B$4:L$8446,4,0)</f>
        <v>80</v>
      </c>
      <c r="F75" s="34">
        <f>VLOOKUP(B75,[1]Sheet1!B$4:F$8446,5,0)</f>
        <v>80</v>
      </c>
      <c r="G75" s="34">
        <f>VLOOKUP(B75,[1]Sheet1!B$4:J$8446,6,0)</f>
        <v>80</v>
      </c>
      <c r="H75" s="34">
        <f>VLOOKUP(B75,[1]Sheet1!B$4:H$8446,7,0)</f>
        <v>80</v>
      </c>
      <c r="I75" s="35" t="str">
        <f t="shared" si="0"/>
        <v>Tốt</v>
      </c>
      <c r="J75" s="34">
        <f>VLOOKUP(B75,[1]Sheet1!B$4:K$8446,9,0)</f>
        <v>80</v>
      </c>
      <c r="K75" s="35" t="str">
        <f t="shared" si="1"/>
        <v>Tốt</v>
      </c>
    </row>
    <row r="76" spans="1:11" ht="15.75" x14ac:dyDescent="0.25">
      <c r="A76" s="12">
        <v>64</v>
      </c>
      <c r="B76" s="31" t="s">
        <v>1380</v>
      </c>
      <c r="C76" s="32" t="s">
        <v>1291</v>
      </c>
      <c r="D76" s="37">
        <v>38553</v>
      </c>
      <c r="E76" s="34">
        <f>VLOOKUP(B76,[1]Sheet1!B$4:L$8446,4,0)</f>
        <v>82</v>
      </c>
      <c r="F76" s="34">
        <f>VLOOKUP(B76,[1]Sheet1!B$4:F$8446,5,0)</f>
        <v>77</v>
      </c>
      <c r="G76" s="34">
        <f>VLOOKUP(B76,[1]Sheet1!B$4:J$8446,6,0)</f>
        <v>77</v>
      </c>
      <c r="H76" s="34">
        <f>VLOOKUP(B76,[1]Sheet1!B$4:H$8446,7,0)</f>
        <v>77</v>
      </c>
      <c r="I76" s="35" t="str">
        <f t="shared" ref="I76:I98" si="2">IF(H76&gt;=90,"Xuất sắc",IF(H76&gt;=80,"Tốt", IF(H76&gt;=65,"Khá",IF(H76&gt;=50,"Trung bình", IF(H76&gt;=35, "Yếu", "Kém")))))</f>
        <v>Khá</v>
      </c>
      <c r="J76" s="34">
        <f>VLOOKUP(B76,[1]Sheet1!B$4:K$8446,9,0)</f>
        <v>77</v>
      </c>
      <c r="K76" s="35" t="str">
        <f t="shared" ref="K76:K98" si="3">IF(J76&gt;=90,"Xuất sắc",IF(J76&gt;=80,"Tốt", IF(J76&gt;=65,"Khá",IF(J76&gt;=50,"Trung bình", IF(J76&gt;=35, "Yếu", "Kém")))))</f>
        <v>Khá</v>
      </c>
    </row>
    <row r="77" spans="1:11" ht="15.75" x14ac:dyDescent="0.25">
      <c r="A77" s="12">
        <v>65</v>
      </c>
      <c r="B77" s="31" t="s">
        <v>1381</v>
      </c>
      <c r="C77" s="32" t="s">
        <v>1292</v>
      </c>
      <c r="D77" s="37">
        <v>38707</v>
      </c>
      <c r="E77" s="34">
        <f>VLOOKUP(B77,[1]Sheet1!B$4:L$8446,4,0)</f>
        <v>80</v>
      </c>
      <c r="F77" s="34">
        <f>VLOOKUP(B77,[1]Sheet1!B$4:F$8446,5,0)</f>
        <v>80</v>
      </c>
      <c r="G77" s="34">
        <f>VLOOKUP(B77,[1]Sheet1!B$4:J$8446,6,0)</f>
        <v>80</v>
      </c>
      <c r="H77" s="34">
        <f>VLOOKUP(B77,[1]Sheet1!B$4:H$8446,7,0)</f>
        <v>80</v>
      </c>
      <c r="I77" s="35" t="str">
        <f t="shared" si="2"/>
        <v>Tốt</v>
      </c>
      <c r="J77" s="34">
        <f>VLOOKUP(B77,[1]Sheet1!B$4:K$8446,9,0)</f>
        <v>80</v>
      </c>
      <c r="K77" s="35" t="str">
        <f t="shared" si="3"/>
        <v>Tốt</v>
      </c>
    </row>
    <row r="78" spans="1:11" ht="15.75" x14ac:dyDescent="0.25">
      <c r="A78" s="12">
        <v>66</v>
      </c>
      <c r="B78" s="31" t="s">
        <v>1382</v>
      </c>
      <c r="C78" s="32" t="s">
        <v>1293</v>
      </c>
      <c r="D78" s="37">
        <v>38571</v>
      </c>
      <c r="E78" s="34">
        <f>VLOOKUP(B78,[1]Sheet1!B$4:L$8446,4,0)</f>
        <v>80</v>
      </c>
      <c r="F78" s="34">
        <f>VLOOKUP(B78,[1]Sheet1!B$4:F$8446,5,0)</f>
        <v>77</v>
      </c>
      <c r="G78" s="34">
        <f>VLOOKUP(B78,[1]Sheet1!B$4:J$8446,6,0)</f>
        <v>77</v>
      </c>
      <c r="H78" s="34">
        <f>VLOOKUP(B78,[1]Sheet1!B$4:H$8446,7,0)</f>
        <v>77</v>
      </c>
      <c r="I78" s="35" t="str">
        <f t="shared" si="2"/>
        <v>Khá</v>
      </c>
      <c r="J78" s="34">
        <f>VLOOKUP(B78,[1]Sheet1!B$4:K$8446,9,0)</f>
        <v>77</v>
      </c>
      <c r="K78" s="35" t="str">
        <f t="shared" si="3"/>
        <v>Khá</v>
      </c>
    </row>
    <row r="79" spans="1:11" ht="15.75" x14ac:dyDescent="0.25">
      <c r="A79" s="12">
        <v>67</v>
      </c>
      <c r="B79" s="31" t="s">
        <v>1383</v>
      </c>
      <c r="C79" s="32" t="s">
        <v>1294</v>
      </c>
      <c r="D79" s="37">
        <v>38482</v>
      </c>
      <c r="E79" s="34">
        <f>VLOOKUP(B79,[1]Sheet1!B$4:L$8446,4,0)</f>
        <v>92</v>
      </c>
      <c r="F79" s="34">
        <f>VLOOKUP(B79,[1]Sheet1!B$4:F$8446,5,0)</f>
        <v>89</v>
      </c>
      <c r="G79" s="34">
        <f>VLOOKUP(B79,[1]Sheet1!B$4:J$8446,6,0)</f>
        <v>89</v>
      </c>
      <c r="H79" s="34">
        <f>VLOOKUP(B79,[1]Sheet1!B$4:H$8446,7,0)</f>
        <v>89</v>
      </c>
      <c r="I79" s="35" t="str">
        <f t="shared" si="2"/>
        <v>Tốt</v>
      </c>
      <c r="J79" s="34">
        <f>VLOOKUP(B79,[1]Sheet1!B$4:K$8446,9,0)</f>
        <v>89</v>
      </c>
      <c r="K79" s="35" t="str">
        <f t="shared" si="3"/>
        <v>Tốt</v>
      </c>
    </row>
    <row r="80" spans="1:11" ht="15.75" x14ac:dyDescent="0.25">
      <c r="A80" s="12">
        <v>68</v>
      </c>
      <c r="B80" s="31" t="s">
        <v>1384</v>
      </c>
      <c r="C80" s="32" t="s">
        <v>1302</v>
      </c>
      <c r="D80" s="37">
        <v>38360</v>
      </c>
      <c r="E80" s="34">
        <f>VLOOKUP(B80,[1]Sheet1!B$4:L$8446,4,0)</f>
        <v>90</v>
      </c>
      <c r="F80" s="34">
        <f>VLOOKUP(B80,[1]Sheet1!B$4:F$8446,5,0)</f>
        <v>90</v>
      </c>
      <c r="G80" s="34">
        <f>VLOOKUP(B80,[1]Sheet1!B$4:J$8446,6,0)</f>
        <v>90</v>
      </c>
      <c r="H80" s="34">
        <f>VLOOKUP(B80,[1]Sheet1!B$4:H$8446,7,0)</f>
        <v>90</v>
      </c>
      <c r="I80" s="35" t="str">
        <f t="shared" si="2"/>
        <v>Xuất sắc</v>
      </c>
      <c r="J80" s="34">
        <f>VLOOKUP(B80,[1]Sheet1!B$4:K$8446,9,0)</f>
        <v>90</v>
      </c>
      <c r="K80" s="35" t="str">
        <f t="shared" si="3"/>
        <v>Xuất sắc</v>
      </c>
    </row>
    <row r="81" spans="1:11" ht="15.75" x14ac:dyDescent="0.25">
      <c r="A81" s="12">
        <v>69</v>
      </c>
      <c r="B81" s="31" t="s">
        <v>1385</v>
      </c>
      <c r="C81" s="32" t="s">
        <v>1303</v>
      </c>
      <c r="D81" s="37">
        <v>38629</v>
      </c>
      <c r="E81" s="34">
        <f>VLOOKUP(B81,[1]Sheet1!B$4:L$8446,4,0)</f>
        <v>80</v>
      </c>
      <c r="F81" s="34">
        <f>VLOOKUP(B81,[1]Sheet1!B$4:F$8446,5,0)</f>
        <v>80</v>
      </c>
      <c r="G81" s="34">
        <f>VLOOKUP(B81,[1]Sheet1!B$4:J$8446,6,0)</f>
        <v>80</v>
      </c>
      <c r="H81" s="34">
        <f>VLOOKUP(B81,[1]Sheet1!B$4:H$8446,7,0)</f>
        <v>80</v>
      </c>
      <c r="I81" s="35" t="str">
        <f t="shared" si="2"/>
        <v>Tốt</v>
      </c>
      <c r="J81" s="34">
        <f>VLOOKUP(B81,[1]Sheet1!B$4:K$8446,9,0)</f>
        <v>80</v>
      </c>
      <c r="K81" s="35" t="str">
        <f t="shared" si="3"/>
        <v>Tốt</v>
      </c>
    </row>
    <row r="82" spans="1:11" ht="15.75" x14ac:dyDescent="0.25">
      <c r="A82" s="12">
        <v>70</v>
      </c>
      <c r="B82" s="31" t="s">
        <v>1386</v>
      </c>
      <c r="C82" s="32" t="s">
        <v>1304</v>
      </c>
      <c r="D82" s="37">
        <v>38705</v>
      </c>
      <c r="E82" s="34">
        <f>VLOOKUP(B82,[1]Sheet1!B$4:L$8446,4,0)</f>
        <v>62</v>
      </c>
      <c r="F82" s="34">
        <f>VLOOKUP(B82,[1]Sheet1!B$4:F$8446,5,0)</f>
        <v>72</v>
      </c>
      <c r="G82" s="34">
        <f>VLOOKUP(B82,[1]Sheet1!B$4:J$8446,6,0)</f>
        <v>72</v>
      </c>
      <c r="H82" s="34">
        <f>VLOOKUP(B82,[1]Sheet1!B$4:H$8446,7,0)</f>
        <v>72</v>
      </c>
      <c r="I82" s="35" t="str">
        <f t="shared" si="2"/>
        <v>Khá</v>
      </c>
      <c r="J82" s="34">
        <f>VLOOKUP(B82,[1]Sheet1!B$4:K$8446,9,0)</f>
        <v>72</v>
      </c>
      <c r="K82" s="35" t="str">
        <f t="shared" si="3"/>
        <v>Khá</v>
      </c>
    </row>
    <row r="83" spans="1:11" ht="15.75" x14ac:dyDescent="0.25">
      <c r="A83" s="12">
        <v>71</v>
      </c>
      <c r="B83" s="31" t="s">
        <v>1387</v>
      </c>
      <c r="C83" s="32" t="s">
        <v>1305</v>
      </c>
      <c r="D83" s="37">
        <v>38633</v>
      </c>
      <c r="E83" s="34">
        <f>VLOOKUP(B83,[1]Sheet1!B$4:L$8446,4,0)</f>
        <v>81</v>
      </c>
      <c r="F83" s="34">
        <f>VLOOKUP(B83,[1]Sheet1!B$4:F$8446,5,0)</f>
        <v>79</v>
      </c>
      <c r="G83" s="34">
        <f>VLOOKUP(B83,[1]Sheet1!B$4:J$8446,6,0)</f>
        <v>79</v>
      </c>
      <c r="H83" s="34">
        <f>VLOOKUP(B83,[1]Sheet1!B$4:H$8446,7,0)</f>
        <v>79</v>
      </c>
      <c r="I83" s="35" t="str">
        <f t="shared" si="2"/>
        <v>Khá</v>
      </c>
      <c r="J83" s="34">
        <f>VLOOKUP(B83,[1]Sheet1!B$4:K$8446,9,0)</f>
        <v>79</v>
      </c>
      <c r="K83" s="35" t="str">
        <f t="shared" si="3"/>
        <v>Khá</v>
      </c>
    </row>
    <row r="84" spans="1:11" ht="15.75" x14ac:dyDescent="0.25">
      <c r="A84" s="12">
        <v>72</v>
      </c>
      <c r="B84" s="31" t="s">
        <v>1388</v>
      </c>
      <c r="C84" s="32" t="s">
        <v>1306</v>
      </c>
      <c r="D84" s="37">
        <v>38678</v>
      </c>
      <c r="E84" s="34">
        <f>VLOOKUP(B84,[1]Sheet1!B$4:L$8446,4,0)</f>
        <v>80</v>
      </c>
      <c r="F84" s="34">
        <f>VLOOKUP(B84,[1]Sheet1!B$4:F$8446,5,0)</f>
        <v>75</v>
      </c>
      <c r="G84" s="34">
        <f>VLOOKUP(B84,[1]Sheet1!B$4:J$8446,6,0)</f>
        <v>75</v>
      </c>
      <c r="H84" s="34">
        <f>VLOOKUP(B84,[1]Sheet1!B$4:H$8446,7,0)</f>
        <v>75</v>
      </c>
      <c r="I84" s="35" t="str">
        <f t="shared" si="2"/>
        <v>Khá</v>
      </c>
      <c r="J84" s="34">
        <f>VLOOKUP(B84,[1]Sheet1!B$4:K$8446,9,0)</f>
        <v>75</v>
      </c>
      <c r="K84" s="35" t="str">
        <f t="shared" si="3"/>
        <v>Khá</v>
      </c>
    </row>
    <row r="85" spans="1:11" ht="15.75" x14ac:dyDescent="0.25">
      <c r="A85" s="12">
        <v>73</v>
      </c>
      <c r="B85" s="31" t="s">
        <v>1389</v>
      </c>
      <c r="C85" s="32" t="s">
        <v>1295</v>
      </c>
      <c r="D85" s="37">
        <v>38558</v>
      </c>
      <c r="E85" s="34">
        <f>VLOOKUP(B85,[1]Sheet1!B$4:L$8446,4,0)</f>
        <v>90</v>
      </c>
      <c r="F85" s="34">
        <f>VLOOKUP(B85,[1]Sheet1!B$4:F$8446,5,0)</f>
        <v>90</v>
      </c>
      <c r="G85" s="34">
        <f>VLOOKUP(B85,[1]Sheet1!B$4:J$8446,6,0)</f>
        <v>90</v>
      </c>
      <c r="H85" s="34">
        <f>VLOOKUP(B85,[1]Sheet1!B$4:H$8446,7,0)</f>
        <v>90</v>
      </c>
      <c r="I85" s="35" t="str">
        <f t="shared" si="2"/>
        <v>Xuất sắc</v>
      </c>
      <c r="J85" s="34">
        <f>VLOOKUP(B85,[1]Sheet1!B$4:K$8446,9,0)</f>
        <v>90</v>
      </c>
      <c r="K85" s="35" t="str">
        <f t="shared" si="3"/>
        <v>Xuất sắc</v>
      </c>
    </row>
    <row r="86" spans="1:11" ht="15.75" x14ac:dyDescent="0.25">
      <c r="A86" s="12">
        <v>74</v>
      </c>
      <c r="B86" s="31" t="s">
        <v>1390</v>
      </c>
      <c r="C86" s="32" t="s">
        <v>1296</v>
      </c>
      <c r="D86" s="37">
        <v>38688</v>
      </c>
      <c r="E86" s="34">
        <f>VLOOKUP(B86,[1]Sheet1!B$4:L$8446,4,0)</f>
        <v>91</v>
      </c>
      <c r="F86" s="34">
        <f>VLOOKUP(B86,[1]Sheet1!B$4:F$8446,5,0)</f>
        <v>87</v>
      </c>
      <c r="G86" s="34">
        <f>VLOOKUP(B86,[1]Sheet1!B$4:J$8446,6,0)</f>
        <v>87</v>
      </c>
      <c r="H86" s="34">
        <f>VLOOKUP(B86,[1]Sheet1!B$4:H$8446,7,0)</f>
        <v>87</v>
      </c>
      <c r="I86" s="35" t="str">
        <f t="shared" si="2"/>
        <v>Tốt</v>
      </c>
      <c r="J86" s="34">
        <f>VLOOKUP(B86,[1]Sheet1!B$4:K$8446,9,0)</f>
        <v>87</v>
      </c>
      <c r="K86" s="35" t="str">
        <f t="shared" si="3"/>
        <v>Tốt</v>
      </c>
    </row>
    <row r="87" spans="1:11" ht="15.75" x14ac:dyDescent="0.25">
      <c r="A87" s="12">
        <v>75</v>
      </c>
      <c r="B87" s="31" t="s">
        <v>1391</v>
      </c>
      <c r="C87" s="32" t="s">
        <v>1297</v>
      </c>
      <c r="D87" s="37">
        <v>38626</v>
      </c>
      <c r="E87" s="34">
        <f>VLOOKUP(B87,[1]Sheet1!B$4:L$8446,4,0)</f>
        <v>85</v>
      </c>
      <c r="F87" s="34">
        <f>VLOOKUP(B87,[1]Sheet1!B$4:F$8446,5,0)</f>
        <v>80</v>
      </c>
      <c r="G87" s="34">
        <f>VLOOKUP(B87,[1]Sheet1!B$4:J$8446,6,0)</f>
        <v>80</v>
      </c>
      <c r="H87" s="34">
        <f>VLOOKUP(B87,[1]Sheet1!B$4:H$8446,7,0)</f>
        <v>80</v>
      </c>
      <c r="I87" s="35" t="str">
        <f t="shared" si="2"/>
        <v>Tốt</v>
      </c>
      <c r="J87" s="34">
        <f>VLOOKUP(B87,[1]Sheet1!B$4:K$8446,9,0)</f>
        <v>80</v>
      </c>
      <c r="K87" s="35" t="str">
        <f t="shared" si="3"/>
        <v>Tốt</v>
      </c>
    </row>
    <row r="88" spans="1:11" ht="15.75" x14ac:dyDescent="0.25">
      <c r="A88" s="12">
        <v>76</v>
      </c>
      <c r="B88" s="31" t="s">
        <v>1392</v>
      </c>
      <c r="C88" s="32" t="s">
        <v>1298</v>
      </c>
      <c r="D88" s="37">
        <v>38422</v>
      </c>
      <c r="E88" s="34">
        <f>VLOOKUP(B88,[1]Sheet1!B$4:L$8446,4,0)</f>
        <v>94</v>
      </c>
      <c r="F88" s="34">
        <f>VLOOKUP(B88,[1]Sheet1!B$4:F$8446,5,0)</f>
        <v>94</v>
      </c>
      <c r="G88" s="34">
        <f>VLOOKUP(B88,[1]Sheet1!B$4:J$8446,6,0)</f>
        <v>94</v>
      </c>
      <c r="H88" s="34">
        <f>VLOOKUP(B88,[1]Sheet1!B$4:H$8446,7,0)</f>
        <v>94</v>
      </c>
      <c r="I88" s="35" t="str">
        <f t="shared" si="2"/>
        <v>Xuất sắc</v>
      </c>
      <c r="J88" s="34">
        <f>VLOOKUP(B88,[1]Sheet1!B$4:K$8446,9,0)</f>
        <v>94</v>
      </c>
      <c r="K88" s="35" t="str">
        <f t="shared" si="3"/>
        <v>Xuất sắc</v>
      </c>
    </row>
    <row r="89" spans="1:11" ht="15.75" x14ac:dyDescent="0.25">
      <c r="A89" s="12">
        <v>77</v>
      </c>
      <c r="B89" s="31" t="s">
        <v>1393</v>
      </c>
      <c r="C89" s="32" t="s">
        <v>1307</v>
      </c>
      <c r="D89" s="37">
        <v>38440</v>
      </c>
      <c r="E89" s="34">
        <f>VLOOKUP(B89,[1]Sheet1!B$4:L$8446,4,0)</f>
        <v>80</v>
      </c>
      <c r="F89" s="34">
        <f>VLOOKUP(B89,[1]Sheet1!B$4:F$8446,5,0)</f>
        <v>80</v>
      </c>
      <c r="G89" s="34">
        <f>VLOOKUP(B89,[1]Sheet1!B$4:J$8446,6,0)</f>
        <v>80</v>
      </c>
      <c r="H89" s="34">
        <f>VLOOKUP(B89,[1]Sheet1!B$4:H$8446,7,0)</f>
        <v>80</v>
      </c>
      <c r="I89" s="35" t="str">
        <f t="shared" si="2"/>
        <v>Tốt</v>
      </c>
      <c r="J89" s="34">
        <f>VLOOKUP(B89,[1]Sheet1!B$4:K$8446,9,0)</f>
        <v>80</v>
      </c>
      <c r="K89" s="35" t="str">
        <f t="shared" si="3"/>
        <v>Tốt</v>
      </c>
    </row>
    <row r="90" spans="1:11" ht="15.75" x14ac:dyDescent="0.25">
      <c r="A90" s="12">
        <v>78</v>
      </c>
      <c r="B90" s="31" t="s">
        <v>1394</v>
      </c>
      <c r="C90" s="32" t="s">
        <v>1308</v>
      </c>
      <c r="D90" s="37">
        <v>38639</v>
      </c>
      <c r="E90" s="34">
        <f>VLOOKUP(B90,[1]Sheet1!B$4:L$8446,4,0)</f>
        <v>75</v>
      </c>
      <c r="F90" s="34">
        <f>VLOOKUP(B90,[1]Sheet1!B$4:F$8446,5,0)</f>
        <v>85</v>
      </c>
      <c r="G90" s="34">
        <f>VLOOKUP(B90,[1]Sheet1!B$4:J$8446,6,0)</f>
        <v>85</v>
      </c>
      <c r="H90" s="34">
        <f>VLOOKUP(B90,[1]Sheet1!B$4:H$8446,7,0)</f>
        <v>85</v>
      </c>
      <c r="I90" s="35" t="str">
        <f t="shared" si="2"/>
        <v>Tốt</v>
      </c>
      <c r="J90" s="34">
        <f>VLOOKUP(B90,[1]Sheet1!B$4:K$8446,9,0)</f>
        <v>85</v>
      </c>
      <c r="K90" s="35" t="str">
        <f t="shared" si="3"/>
        <v>Tốt</v>
      </c>
    </row>
    <row r="91" spans="1:11" ht="18.75" customHeight="1" x14ac:dyDescent="0.25">
      <c r="A91" s="12">
        <v>79</v>
      </c>
      <c r="B91" s="31" t="s">
        <v>1395</v>
      </c>
      <c r="C91" s="32" t="s">
        <v>1309</v>
      </c>
      <c r="D91" s="37">
        <v>38528</v>
      </c>
      <c r="E91" s="34">
        <f>VLOOKUP(B91,[1]Sheet1!B$4:L$8446,4,0)</f>
        <v>90</v>
      </c>
      <c r="F91" s="34">
        <f>VLOOKUP(B91,[1]Sheet1!B$4:F$8446,5,0)</f>
        <v>85</v>
      </c>
      <c r="G91" s="34">
        <f>VLOOKUP(B91,[1]Sheet1!B$4:J$8446,6,0)</f>
        <v>85</v>
      </c>
      <c r="H91" s="34">
        <f>VLOOKUP(B91,[1]Sheet1!B$4:H$8446,7,0)</f>
        <v>85</v>
      </c>
      <c r="I91" s="35" t="str">
        <f t="shared" si="2"/>
        <v>Tốt</v>
      </c>
      <c r="J91" s="34">
        <f>VLOOKUP(B91,[1]Sheet1!B$4:K$8446,9,0)</f>
        <v>85</v>
      </c>
      <c r="K91" s="35" t="str">
        <f t="shared" si="3"/>
        <v>Tốt</v>
      </c>
    </row>
    <row r="92" spans="1:11" ht="15.75" x14ac:dyDescent="0.25">
      <c r="A92" s="12">
        <v>80</v>
      </c>
      <c r="B92" s="31" t="s">
        <v>1396</v>
      </c>
      <c r="C92" s="32" t="s">
        <v>1310</v>
      </c>
      <c r="D92" s="37">
        <v>38623</v>
      </c>
      <c r="E92" s="34">
        <f>VLOOKUP(B92,[1]Sheet1!B$4:L$8446,4,0)</f>
        <v>82</v>
      </c>
      <c r="F92" s="34">
        <f>VLOOKUP(B92,[1]Sheet1!B$4:F$8446,5,0)</f>
        <v>82</v>
      </c>
      <c r="G92" s="34">
        <f>VLOOKUP(B92,[1]Sheet1!B$4:J$8446,6,0)</f>
        <v>82</v>
      </c>
      <c r="H92" s="34">
        <f>VLOOKUP(B92,[1]Sheet1!B$4:H$8446,7,0)</f>
        <v>82</v>
      </c>
      <c r="I92" s="35" t="str">
        <f t="shared" si="2"/>
        <v>Tốt</v>
      </c>
      <c r="J92" s="34">
        <f>VLOOKUP(B92,[1]Sheet1!B$4:K$8446,9,0)</f>
        <v>82</v>
      </c>
      <c r="K92" s="35" t="str">
        <f t="shared" si="3"/>
        <v>Tốt</v>
      </c>
    </row>
    <row r="93" spans="1:11" ht="15.75" x14ac:dyDescent="0.25">
      <c r="A93" s="12">
        <v>81</v>
      </c>
      <c r="B93" s="31" t="s">
        <v>1397</v>
      </c>
      <c r="C93" s="32" t="s">
        <v>1238</v>
      </c>
      <c r="D93" s="37">
        <v>38461</v>
      </c>
      <c r="E93" s="34">
        <f>VLOOKUP(B93,[1]Sheet1!B$4:L$8446,4,0)</f>
        <v>70</v>
      </c>
      <c r="F93" s="34">
        <f>VLOOKUP(B93,[1]Sheet1!B$4:F$8446,5,0)</f>
        <v>72</v>
      </c>
      <c r="G93" s="34">
        <f>VLOOKUP(B93,[1]Sheet1!B$4:J$8446,6,0)</f>
        <v>72</v>
      </c>
      <c r="H93" s="34">
        <f>VLOOKUP(B93,[1]Sheet1!B$4:H$8446,7,0)</f>
        <v>72</v>
      </c>
      <c r="I93" s="35" t="str">
        <f t="shared" si="2"/>
        <v>Khá</v>
      </c>
      <c r="J93" s="34">
        <f>VLOOKUP(B93,[1]Sheet1!B$4:K$8446,9,0)</f>
        <v>72</v>
      </c>
      <c r="K93" s="35" t="str">
        <f t="shared" si="3"/>
        <v>Khá</v>
      </c>
    </row>
    <row r="94" spans="1:11" ht="15.75" x14ac:dyDescent="0.25">
      <c r="A94" s="12">
        <v>82</v>
      </c>
      <c r="B94" s="31" t="s">
        <v>1398</v>
      </c>
      <c r="C94" s="32" t="s">
        <v>1299</v>
      </c>
      <c r="D94" s="37">
        <v>38634</v>
      </c>
      <c r="E94" s="34">
        <f>VLOOKUP(B94,[1]Sheet1!B$4:L$8446,4,0)</f>
        <v>100</v>
      </c>
      <c r="F94" s="34">
        <f>VLOOKUP(B94,[1]Sheet1!B$4:F$8446,5,0)</f>
        <v>90</v>
      </c>
      <c r="G94" s="34">
        <f>VLOOKUP(B94,[1]Sheet1!B$4:J$8446,6,0)</f>
        <v>90</v>
      </c>
      <c r="H94" s="34">
        <f>VLOOKUP(B94,[1]Sheet1!B$4:H$8446,7,0)</f>
        <v>90</v>
      </c>
      <c r="I94" s="35" t="str">
        <f t="shared" si="2"/>
        <v>Xuất sắc</v>
      </c>
      <c r="J94" s="34">
        <f>VLOOKUP(B94,[1]Sheet1!B$4:K$8446,9,0)</f>
        <v>90</v>
      </c>
      <c r="K94" s="35" t="str">
        <f t="shared" si="3"/>
        <v>Xuất sắc</v>
      </c>
    </row>
    <row r="95" spans="1:11" ht="15.75" x14ac:dyDescent="0.25">
      <c r="A95" s="12">
        <v>83</v>
      </c>
      <c r="B95" s="31" t="s">
        <v>1399</v>
      </c>
      <c r="C95" s="32" t="s">
        <v>1300</v>
      </c>
      <c r="D95" s="37">
        <v>38674</v>
      </c>
      <c r="E95" s="34">
        <f>VLOOKUP(B95,[1]Sheet1!B$4:L$8446,4,0)</f>
        <v>80</v>
      </c>
      <c r="F95" s="34">
        <f>VLOOKUP(B95,[1]Sheet1!B$4:F$8446,5,0)</f>
        <v>80</v>
      </c>
      <c r="G95" s="34">
        <f>VLOOKUP(B95,[1]Sheet1!B$4:J$8446,6,0)</f>
        <v>80</v>
      </c>
      <c r="H95" s="34">
        <f>VLOOKUP(B95,[1]Sheet1!B$4:H$8446,7,0)</f>
        <v>80</v>
      </c>
      <c r="I95" s="35" t="str">
        <f t="shared" si="2"/>
        <v>Tốt</v>
      </c>
      <c r="J95" s="34">
        <f>VLOOKUP(B95,[1]Sheet1!B$4:K$8446,9,0)</f>
        <v>80</v>
      </c>
      <c r="K95" s="35" t="str">
        <f t="shared" si="3"/>
        <v>Tốt</v>
      </c>
    </row>
    <row r="96" spans="1:11" ht="15.75" x14ac:dyDescent="0.25">
      <c r="A96" s="12">
        <v>84</v>
      </c>
      <c r="B96" s="31" t="s">
        <v>1400</v>
      </c>
      <c r="C96" s="32" t="s">
        <v>1301</v>
      </c>
      <c r="D96" s="37">
        <v>38686</v>
      </c>
      <c r="E96" s="34">
        <f>VLOOKUP(B96,[1]Sheet1!B$4:L$8446,4,0)</f>
        <v>80</v>
      </c>
      <c r="F96" s="34">
        <f>VLOOKUP(B96,[1]Sheet1!B$4:F$8446,5,0)</f>
        <v>80</v>
      </c>
      <c r="G96" s="34">
        <f>VLOOKUP(B96,[1]Sheet1!B$4:J$8446,6,0)</f>
        <v>80</v>
      </c>
      <c r="H96" s="34">
        <f>VLOOKUP(B96,[1]Sheet1!B$4:H$8446,7,0)</f>
        <v>80</v>
      </c>
      <c r="I96" s="35" t="str">
        <f t="shared" si="2"/>
        <v>Tốt</v>
      </c>
      <c r="J96" s="34">
        <f>VLOOKUP(B96,[1]Sheet1!B$4:K$8446,9,0)</f>
        <v>80</v>
      </c>
      <c r="K96" s="35" t="str">
        <f t="shared" si="3"/>
        <v>Tốt</v>
      </c>
    </row>
    <row r="97" spans="1:11" ht="15.75" x14ac:dyDescent="0.25">
      <c r="A97" s="12">
        <v>85</v>
      </c>
      <c r="B97" s="31" t="s">
        <v>1401</v>
      </c>
      <c r="C97" s="32" t="s">
        <v>1311</v>
      </c>
      <c r="D97" s="37">
        <v>38419</v>
      </c>
      <c r="E97" s="34">
        <f>VLOOKUP(B97,[1]Sheet1!B$4:L$8446,4,0)</f>
        <v>83</v>
      </c>
      <c r="F97" s="34">
        <f>VLOOKUP(B97,[1]Sheet1!B$4:F$8446,5,0)</f>
        <v>83</v>
      </c>
      <c r="G97" s="34">
        <f>VLOOKUP(B97,[1]Sheet1!B$4:J$8446,6,0)</f>
        <v>83</v>
      </c>
      <c r="H97" s="34">
        <f>VLOOKUP(B97,[1]Sheet1!B$4:H$8446,7,0)</f>
        <v>83</v>
      </c>
      <c r="I97" s="35" t="str">
        <f t="shared" si="2"/>
        <v>Tốt</v>
      </c>
      <c r="J97" s="34">
        <f>VLOOKUP(B97,[1]Sheet1!B$4:K$8446,9,0)</f>
        <v>83</v>
      </c>
      <c r="K97" s="35" t="str">
        <f t="shared" si="3"/>
        <v>Tốt</v>
      </c>
    </row>
    <row r="98" spans="1:11" ht="15.75" x14ac:dyDescent="0.25">
      <c r="A98" s="12">
        <v>86</v>
      </c>
      <c r="B98" s="31" t="s">
        <v>1402</v>
      </c>
      <c r="C98" s="32" t="s">
        <v>1312</v>
      </c>
      <c r="D98" s="37">
        <v>38540</v>
      </c>
      <c r="E98" s="34">
        <f>VLOOKUP(B98,[1]Sheet1!B$4:L$8446,4,0)</f>
        <v>90</v>
      </c>
      <c r="F98" s="34">
        <f>VLOOKUP(B98,[1]Sheet1!B$4:F$8446,5,0)</f>
        <v>90</v>
      </c>
      <c r="G98" s="34">
        <f>VLOOKUP(B98,[1]Sheet1!B$4:J$8446,6,0)</f>
        <v>90</v>
      </c>
      <c r="H98" s="34">
        <f>VLOOKUP(B98,[1]Sheet1!B$4:H$8446,7,0)</f>
        <v>90</v>
      </c>
      <c r="I98" s="35" t="str">
        <f t="shared" si="2"/>
        <v>Xuất sắc</v>
      </c>
      <c r="J98" s="34">
        <f>VLOOKUP(B98,[1]Sheet1!B$4:K$8446,9,0)</f>
        <v>90</v>
      </c>
      <c r="K98" s="35" t="str">
        <f t="shared" si="3"/>
        <v>Xuất sắc</v>
      </c>
    </row>
    <row r="99" spans="1:11" x14ac:dyDescent="0.25">
      <c r="D99" s="29"/>
    </row>
    <row r="100" spans="1:11" x14ac:dyDescent="0.25">
      <c r="A100" s="43" t="s">
        <v>1236</v>
      </c>
      <c r="B100" s="43"/>
      <c r="C100" s="43"/>
    </row>
  </sheetData>
  <mergeCells count="19">
    <mergeCell ref="A6:K6"/>
    <mergeCell ref="A1:D1"/>
    <mergeCell ref="G1:K1"/>
    <mergeCell ref="A2:D2"/>
    <mergeCell ref="G2:K2"/>
    <mergeCell ref="A5:K5"/>
    <mergeCell ref="H11:I11"/>
    <mergeCell ref="J11:K11"/>
    <mergeCell ref="A100:C100"/>
    <mergeCell ref="A7:K7"/>
    <mergeCell ref="A10:A12"/>
    <mergeCell ref="B10:B12"/>
    <mergeCell ref="C10:C12"/>
    <mergeCell ref="D10:D12"/>
    <mergeCell ref="E10:E12"/>
    <mergeCell ref="F10:F12"/>
    <mergeCell ref="G10:G12"/>
    <mergeCell ref="H10:I10"/>
    <mergeCell ref="J10:K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0274-6457-4B96-ABA0-BD8DB0C16DA9}">
  <dimension ref="A1:K55"/>
  <sheetViews>
    <sheetView topLeftCell="A41" workbookViewId="0">
      <selection activeCell="B13" sqref="B13:K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2061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2020</v>
      </c>
      <c r="C13" s="32" t="s">
        <v>532</v>
      </c>
      <c r="D13" s="37">
        <v>39004</v>
      </c>
      <c r="E13" s="34">
        <f>VLOOKUP(B13,[1]Sheet1!B$4:L$8446,4,0)</f>
        <v>70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2021</v>
      </c>
      <c r="C14" s="32" t="s">
        <v>533</v>
      </c>
      <c r="D14" s="37">
        <v>38941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2022</v>
      </c>
      <c r="C15" s="32" t="s">
        <v>534</v>
      </c>
      <c r="D15" s="37">
        <v>38758</v>
      </c>
      <c r="E15" s="34">
        <f>VLOOKUP(B15,[1]Sheet1!B$4:L$8446,4,0)</f>
        <v>70</v>
      </c>
      <c r="F15" s="34">
        <f>VLOOKUP(B15,[1]Sheet1!B$4:F$8446,5,0)</f>
        <v>77</v>
      </c>
      <c r="G15" s="34">
        <f>VLOOKUP(B15,[1]Sheet1!B$4:J$8446,6,0)</f>
        <v>77</v>
      </c>
      <c r="H15" s="34">
        <f>VLOOKUP(B15,[1]Sheet1!B$4:H$8446,7,0)</f>
        <v>77</v>
      </c>
      <c r="I15" s="35" t="str">
        <f t="shared" si="0"/>
        <v>Khá</v>
      </c>
      <c r="J15" s="34">
        <f>VLOOKUP(B15,[1]Sheet1!B$4:K$8446,9,0)</f>
        <v>77</v>
      </c>
      <c r="K15" s="35" t="str">
        <f t="shared" si="1"/>
        <v>Khá</v>
      </c>
    </row>
    <row r="16" spans="1:11" ht="15.75" x14ac:dyDescent="0.25">
      <c r="A16" s="12">
        <v>4</v>
      </c>
      <c r="B16" s="31" t="s">
        <v>2023</v>
      </c>
      <c r="C16" s="32" t="s">
        <v>535</v>
      </c>
      <c r="D16" s="37">
        <v>39060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2024</v>
      </c>
      <c r="C17" s="32" t="s">
        <v>536</v>
      </c>
      <c r="D17" s="37">
        <v>38785</v>
      </c>
      <c r="E17" s="34">
        <f>VLOOKUP(B17,[1]Sheet1!B$4:L$8446,4,0)</f>
        <v>75</v>
      </c>
      <c r="F17" s="34">
        <f>VLOOKUP(B17,[1]Sheet1!B$4:F$8446,5,0)</f>
        <v>80</v>
      </c>
      <c r="G17" s="34">
        <f>VLOOKUP(B17,[1]Sheet1!B$4:J$8446,6,0)</f>
        <v>85</v>
      </c>
      <c r="H17" s="34">
        <f>VLOOKUP(B17,[1]Sheet1!B$4:H$8446,7,0)</f>
        <v>85</v>
      </c>
      <c r="I17" s="35" t="str">
        <f t="shared" si="0"/>
        <v>Tốt</v>
      </c>
      <c r="J17" s="34">
        <f>VLOOKUP(B17,[1]Sheet1!B$4:K$8446,9,0)</f>
        <v>85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2025</v>
      </c>
      <c r="C18" s="32" t="s">
        <v>537</v>
      </c>
      <c r="D18" s="37">
        <v>38771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2026</v>
      </c>
      <c r="C19" s="32" t="s">
        <v>538</v>
      </c>
      <c r="D19" s="37">
        <v>39045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2027</v>
      </c>
      <c r="C20" s="32" t="s">
        <v>138</v>
      </c>
      <c r="D20" s="37">
        <v>39000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2028</v>
      </c>
      <c r="C21" s="32" t="s">
        <v>541</v>
      </c>
      <c r="D21" s="37">
        <v>38943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2029</v>
      </c>
      <c r="C22" s="32" t="s">
        <v>542</v>
      </c>
      <c r="D22" s="37">
        <v>39060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ht="15.75" x14ac:dyDescent="0.25">
      <c r="A23" s="12">
        <v>11</v>
      </c>
      <c r="B23" s="31" t="s">
        <v>2030</v>
      </c>
      <c r="C23" s="32" t="s">
        <v>543</v>
      </c>
      <c r="D23" s="37">
        <v>39039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2031</v>
      </c>
      <c r="C24" s="32" t="s">
        <v>544</v>
      </c>
      <c r="D24" s="37">
        <v>38874</v>
      </c>
      <c r="E24" s="34">
        <f>VLOOKUP(B24,[1]Sheet1!B$4:L$8446,4,0)</f>
        <v>82</v>
      </c>
      <c r="F24" s="34">
        <f>VLOOKUP(B24,[1]Sheet1!B$4:F$8446,5,0)</f>
        <v>92</v>
      </c>
      <c r="G24" s="34">
        <f>VLOOKUP(B24,[1]Sheet1!B$4:J$8446,6,0)</f>
        <v>92</v>
      </c>
      <c r="H24" s="34">
        <f>VLOOKUP(B24,[1]Sheet1!B$4:H$8446,7,0)</f>
        <v>92</v>
      </c>
      <c r="I24" s="35" t="str">
        <f t="shared" si="0"/>
        <v>Xuất sắc</v>
      </c>
      <c r="J24" s="34">
        <f>VLOOKUP(B24,[1]Sheet1!B$4:K$8446,9,0)</f>
        <v>92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2032</v>
      </c>
      <c r="C25" s="32" t="s">
        <v>539</v>
      </c>
      <c r="D25" s="37">
        <v>39043</v>
      </c>
      <c r="E25" s="34">
        <f>VLOOKUP(B25,[1]Sheet1!B$4:L$8446,4,0)</f>
        <v>82</v>
      </c>
      <c r="F25" s="34">
        <f>VLOOKUP(B25,[1]Sheet1!B$4:F$8446,5,0)</f>
        <v>82</v>
      </c>
      <c r="G25" s="34">
        <f>VLOOKUP(B25,[1]Sheet1!B$4:J$8446,6,0)</f>
        <v>82</v>
      </c>
      <c r="H25" s="34">
        <f>VLOOKUP(B25,[1]Sheet1!B$4:H$8446,7,0)</f>
        <v>82</v>
      </c>
      <c r="I25" s="35" t="str">
        <f t="shared" si="0"/>
        <v>Tốt</v>
      </c>
      <c r="J25" s="34">
        <f>VLOOKUP(B25,[1]Sheet1!B$4:K$8446,9,0)</f>
        <v>82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2033</v>
      </c>
      <c r="C26" s="32" t="s">
        <v>540</v>
      </c>
      <c r="D26" s="37">
        <v>38751</v>
      </c>
      <c r="E26" s="34">
        <f>VLOOKUP(B26,[1]Sheet1!B$4:L$8446,4,0)</f>
        <v>80</v>
      </c>
      <c r="F26" s="34">
        <f>VLOOKUP(B26,[1]Sheet1!B$4:F$8446,5,0)</f>
        <v>80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2034</v>
      </c>
      <c r="C27" s="32" t="s">
        <v>545</v>
      </c>
      <c r="D27" s="37">
        <v>38771</v>
      </c>
      <c r="E27" s="34">
        <f>VLOOKUP(B27,[1]Sheet1!B$4:L$8446,4,0)</f>
        <v>71</v>
      </c>
      <c r="F27" s="34">
        <f>VLOOKUP(B27,[1]Sheet1!B$4:F$8446,5,0)</f>
        <v>81</v>
      </c>
      <c r="G27" s="34">
        <f>VLOOKUP(B27,[1]Sheet1!B$4:J$8446,6,0)</f>
        <v>81</v>
      </c>
      <c r="H27" s="34">
        <f>VLOOKUP(B27,[1]Sheet1!B$4:H$8446,7,0)</f>
        <v>81</v>
      </c>
      <c r="I27" s="35" t="str">
        <f t="shared" si="0"/>
        <v>Tốt</v>
      </c>
      <c r="J27" s="34">
        <f>VLOOKUP(B27,[1]Sheet1!B$4:K$8446,9,0)</f>
        <v>81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2035</v>
      </c>
      <c r="C28" s="32" t="s">
        <v>546</v>
      </c>
      <c r="D28" s="37">
        <v>38869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2036</v>
      </c>
      <c r="C29" s="32" t="s">
        <v>547</v>
      </c>
      <c r="D29" s="37">
        <v>38848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12">
        <v>18</v>
      </c>
      <c r="B30" s="31" t="s">
        <v>2037</v>
      </c>
      <c r="C30" s="32" t="s">
        <v>548</v>
      </c>
      <c r="D30" s="37">
        <v>38832</v>
      </c>
      <c r="E30" s="34">
        <f>VLOOKUP(B30,[1]Sheet1!B$4:L$8446,4,0)</f>
        <v>92</v>
      </c>
      <c r="F30" s="34">
        <f>VLOOKUP(B30,[1]Sheet1!B$4:F$8446,5,0)</f>
        <v>92</v>
      </c>
      <c r="G30" s="34">
        <f>VLOOKUP(B30,[1]Sheet1!B$4:J$8446,6,0)</f>
        <v>92</v>
      </c>
      <c r="H30" s="34">
        <f>VLOOKUP(B30,[1]Sheet1!B$4:H$8446,7,0)</f>
        <v>92</v>
      </c>
      <c r="I30" s="35" t="str">
        <f t="shared" si="0"/>
        <v>Xuất sắc</v>
      </c>
      <c r="J30" s="34">
        <f>VLOOKUP(B30,[1]Sheet1!B$4:K$8446,9,0)</f>
        <v>92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2038</v>
      </c>
      <c r="C31" s="32" t="s">
        <v>549</v>
      </c>
      <c r="D31" s="37">
        <v>38802</v>
      </c>
      <c r="E31" s="34">
        <f>VLOOKUP(B31,[1]Sheet1!B$4:L$8446,4,0)</f>
        <v>70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2039</v>
      </c>
      <c r="C32" s="32" t="s">
        <v>550</v>
      </c>
      <c r="D32" s="37">
        <v>38743</v>
      </c>
      <c r="E32" s="34">
        <f>VLOOKUP(B32,[1]Sheet1!B$4:L$8446,4,0)</f>
        <v>87</v>
      </c>
      <c r="F32" s="34">
        <f>VLOOKUP(B32,[1]Sheet1!B$4:F$8446,5,0)</f>
        <v>82</v>
      </c>
      <c r="G32" s="34">
        <f>VLOOKUP(B32,[1]Sheet1!B$4:J$8446,6,0)</f>
        <v>87</v>
      </c>
      <c r="H32" s="34">
        <f>VLOOKUP(B32,[1]Sheet1!B$4:H$8446,7,0)</f>
        <v>87</v>
      </c>
      <c r="I32" s="35" t="str">
        <f t="shared" si="0"/>
        <v>Tốt</v>
      </c>
      <c r="J32" s="34">
        <f>VLOOKUP(B32,[1]Sheet1!B$4:K$8446,9,0)</f>
        <v>87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2040</v>
      </c>
      <c r="C33" s="32" t="s">
        <v>551</v>
      </c>
      <c r="D33" s="37">
        <v>39003</v>
      </c>
      <c r="E33" s="34">
        <f>VLOOKUP(B33,[1]Sheet1!B$4:L$8446,4,0)</f>
        <v>84</v>
      </c>
      <c r="F33" s="34">
        <f>VLOOKUP(B33,[1]Sheet1!B$4:F$8446,5,0)</f>
        <v>84</v>
      </c>
      <c r="G33" s="34">
        <f>VLOOKUP(B33,[1]Sheet1!B$4:J$8446,6,0)</f>
        <v>84</v>
      </c>
      <c r="H33" s="34">
        <f>VLOOKUP(B33,[1]Sheet1!B$4:H$8446,7,0)</f>
        <v>84</v>
      </c>
      <c r="I33" s="35" t="str">
        <f t="shared" si="0"/>
        <v>Tốt</v>
      </c>
      <c r="J33" s="34">
        <f>VLOOKUP(B33,[1]Sheet1!B$4:K$8446,9,0)</f>
        <v>84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2041</v>
      </c>
      <c r="C34" s="32" t="s">
        <v>552</v>
      </c>
      <c r="D34" s="37">
        <v>38888</v>
      </c>
      <c r="E34" s="34">
        <f>VLOOKUP(B34,[1]Sheet1!B$4:L$8446,4,0)</f>
        <v>94</v>
      </c>
      <c r="F34" s="34">
        <f>VLOOKUP(B34,[1]Sheet1!B$4:F$8446,5,0)</f>
        <v>94</v>
      </c>
      <c r="G34" s="34">
        <f>VLOOKUP(B34,[1]Sheet1!B$4:J$8446,6,0)</f>
        <v>94</v>
      </c>
      <c r="H34" s="34">
        <f>VLOOKUP(B34,[1]Sheet1!B$4:H$8446,7,0)</f>
        <v>94</v>
      </c>
      <c r="I34" s="35" t="str">
        <f t="shared" si="0"/>
        <v>Xuất sắc</v>
      </c>
      <c r="J34" s="34">
        <f>VLOOKUP(B34,[1]Sheet1!B$4:K$8446,9,0)</f>
        <v>94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2042</v>
      </c>
      <c r="C35" s="32" t="s">
        <v>553</v>
      </c>
      <c r="D35" s="37">
        <v>38800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2043</v>
      </c>
      <c r="C36" s="32" t="s">
        <v>153</v>
      </c>
      <c r="D36" s="37">
        <v>38417</v>
      </c>
      <c r="E36" s="34">
        <f>VLOOKUP(B36,[1]Sheet1!B$4:L$8446,4,0)</f>
        <v>70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2044</v>
      </c>
      <c r="C37" s="32" t="s">
        <v>554</v>
      </c>
      <c r="D37" s="37">
        <v>39062</v>
      </c>
      <c r="E37" s="34">
        <f>VLOOKUP(B37,[1]Sheet1!B$4:L$8446,4,0)</f>
        <v>77</v>
      </c>
      <c r="F37" s="34">
        <f>VLOOKUP(B37,[1]Sheet1!B$4:F$8446,5,0)</f>
        <v>77</v>
      </c>
      <c r="G37" s="34">
        <f>VLOOKUP(B37,[1]Sheet1!B$4:J$8446,6,0)</f>
        <v>77</v>
      </c>
      <c r="H37" s="34">
        <f>VLOOKUP(B37,[1]Sheet1!B$4:H$8446,7,0)</f>
        <v>77</v>
      </c>
      <c r="I37" s="35" t="str">
        <f t="shared" si="0"/>
        <v>Khá</v>
      </c>
      <c r="J37" s="34">
        <f>VLOOKUP(B37,[1]Sheet1!B$4:K$8446,9,0)</f>
        <v>77</v>
      </c>
      <c r="K37" s="35" t="str">
        <f t="shared" si="1"/>
        <v>Khá</v>
      </c>
    </row>
    <row r="38" spans="1:11" ht="15.75" x14ac:dyDescent="0.25">
      <c r="A38" s="12">
        <v>26</v>
      </c>
      <c r="B38" s="31" t="s">
        <v>2045</v>
      </c>
      <c r="C38" s="32" t="s">
        <v>555</v>
      </c>
      <c r="D38" s="37">
        <v>38792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2046</v>
      </c>
      <c r="C39" s="32" t="s">
        <v>556</v>
      </c>
      <c r="D39" s="37">
        <v>38793</v>
      </c>
      <c r="E39" s="34">
        <f>VLOOKUP(B39,[1]Sheet1!B$4:L$8446,4,0)</f>
        <v>82</v>
      </c>
      <c r="F39" s="34">
        <f>VLOOKUP(B39,[1]Sheet1!B$4:F$8446,5,0)</f>
        <v>77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2047</v>
      </c>
      <c r="C40" s="32" t="s">
        <v>557</v>
      </c>
      <c r="D40" s="37">
        <v>38824</v>
      </c>
      <c r="E40" s="34">
        <f>VLOOKUP(B40,[1]Sheet1!B$4:L$8446,4,0)</f>
        <v>70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2048</v>
      </c>
      <c r="C41" s="32" t="s">
        <v>558</v>
      </c>
      <c r="D41" s="37">
        <v>39040</v>
      </c>
      <c r="E41" s="34">
        <f>VLOOKUP(B41,[1]Sheet1!B$4:L$8446,4,0)</f>
        <v>78</v>
      </c>
      <c r="F41" s="34">
        <f>VLOOKUP(B41,[1]Sheet1!B$4:F$8446,5,0)</f>
        <v>78</v>
      </c>
      <c r="G41" s="34">
        <f>VLOOKUP(B41,[1]Sheet1!B$4:J$8446,6,0)</f>
        <v>78</v>
      </c>
      <c r="H41" s="34">
        <f>VLOOKUP(B41,[1]Sheet1!B$4:H$8446,7,0)</f>
        <v>78</v>
      </c>
      <c r="I41" s="35" t="str">
        <f t="shared" si="0"/>
        <v>Khá</v>
      </c>
      <c r="J41" s="34">
        <f>VLOOKUP(B41,[1]Sheet1!B$4:K$8446,9,0)</f>
        <v>78</v>
      </c>
      <c r="K41" s="35" t="str">
        <f t="shared" si="1"/>
        <v>Khá</v>
      </c>
    </row>
    <row r="42" spans="1:11" ht="15.75" x14ac:dyDescent="0.25">
      <c r="A42" s="12">
        <v>30</v>
      </c>
      <c r="B42" s="31" t="s">
        <v>2049</v>
      </c>
      <c r="C42" s="32" t="s">
        <v>559</v>
      </c>
      <c r="D42" s="37">
        <v>38810</v>
      </c>
      <c r="E42" s="34">
        <f>VLOOKUP(B42,[1]Sheet1!B$4:L$8446,4,0)</f>
        <v>98</v>
      </c>
      <c r="F42" s="34">
        <f>VLOOKUP(B42,[1]Sheet1!B$4:F$8446,5,0)</f>
        <v>98</v>
      </c>
      <c r="G42" s="34">
        <f>VLOOKUP(B42,[1]Sheet1!B$4:J$8446,6,0)</f>
        <v>98</v>
      </c>
      <c r="H42" s="34">
        <f>VLOOKUP(B42,[1]Sheet1!B$4:H$8446,7,0)</f>
        <v>98</v>
      </c>
      <c r="I42" s="35" t="str">
        <f t="shared" si="0"/>
        <v>Xuất sắc</v>
      </c>
      <c r="J42" s="34">
        <f>VLOOKUP(B42,[1]Sheet1!B$4:K$8446,9,0)</f>
        <v>98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2050</v>
      </c>
      <c r="C43" s="32" t="s">
        <v>560</v>
      </c>
      <c r="D43" s="37">
        <v>38963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2051</v>
      </c>
      <c r="C44" s="32" t="s">
        <v>561</v>
      </c>
      <c r="D44" s="37">
        <v>38723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2052</v>
      </c>
      <c r="C45" s="32" t="s">
        <v>562</v>
      </c>
      <c r="D45" s="37">
        <v>38677</v>
      </c>
      <c r="E45" s="34">
        <f>VLOOKUP(B45,[1]Sheet1!B$4:L$8446,4,0)</f>
        <v>100</v>
      </c>
      <c r="F45" s="34">
        <f>VLOOKUP(B45,[1]Sheet1!B$4:F$8446,5,0)</f>
        <v>100</v>
      </c>
      <c r="G45" s="34">
        <f>VLOOKUP(B45,[1]Sheet1!B$4:J$8446,6,0)</f>
        <v>100</v>
      </c>
      <c r="H45" s="34">
        <f>VLOOKUP(B45,[1]Sheet1!B$4:H$8446,7,0)</f>
        <v>100</v>
      </c>
      <c r="I45" s="35" t="str">
        <f t="shared" si="0"/>
        <v>Xuất sắc</v>
      </c>
      <c r="J45" s="34">
        <f>VLOOKUP(B45,[1]Sheet1!B$4:K$8446,9,0)</f>
        <v>100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2053</v>
      </c>
      <c r="C46" s="32" t="s">
        <v>563</v>
      </c>
      <c r="D46" s="37">
        <v>38824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2054</v>
      </c>
      <c r="C47" s="32" t="s">
        <v>564</v>
      </c>
      <c r="D47" s="37">
        <v>39063</v>
      </c>
      <c r="E47" s="34">
        <f>VLOOKUP(B47,[1]Sheet1!B$4:L$8446,4,0)</f>
        <v>90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2055</v>
      </c>
      <c r="C48" s="32" t="s">
        <v>565</v>
      </c>
      <c r="D48" s="37">
        <v>38919</v>
      </c>
      <c r="E48" s="34">
        <f>VLOOKUP(B48,[1]Sheet1!B$4:L$8446,4,0)</f>
        <v>67</v>
      </c>
      <c r="F48" s="34">
        <f>VLOOKUP(B48,[1]Sheet1!B$4:F$8446,5,0)</f>
        <v>77</v>
      </c>
      <c r="G48" s="34">
        <f>VLOOKUP(B48,[1]Sheet1!B$4:J$8446,6,0)</f>
        <v>77</v>
      </c>
      <c r="H48" s="34">
        <f>VLOOKUP(B48,[1]Sheet1!B$4:H$8446,7,0)</f>
        <v>77</v>
      </c>
      <c r="I48" s="35" t="str">
        <f t="shared" si="0"/>
        <v>Khá</v>
      </c>
      <c r="J48" s="34">
        <f>VLOOKUP(B48,[1]Sheet1!B$4:K$8446,9,0)</f>
        <v>77</v>
      </c>
      <c r="K48" s="35" t="str">
        <f t="shared" si="1"/>
        <v>Khá</v>
      </c>
    </row>
    <row r="49" spans="1:11" ht="15.75" x14ac:dyDescent="0.25">
      <c r="A49" s="12">
        <v>37</v>
      </c>
      <c r="B49" s="31" t="s">
        <v>2056</v>
      </c>
      <c r="C49" s="32" t="s">
        <v>566</v>
      </c>
      <c r="D49" s="37">
        <v>38881</v>
      </c>
      <c r="E49" s="34">
        <f>VLOOKUP(B49,[1]Sheet1!B$4:L$8446,4,0)</f>
        <v>70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2057</v>
      </c>
      <c r="C50" s="32" t="s">
        <v>567</v>
      </c>
      <c r="D50" s="37">
        <v>38952</v>
      </c>
      <c r="E50" s="34">
        <f>VLOOKUP(B50,[1]Sheet1!B$4:L$8446,4,0)</f>
        <v>72</v>
      </c>
      <c r="F50" s="34">
        <f>VLOOKUP(B50,[1]Sheet1!B$4:F$8446,5,0)</f>
        <v>82</v>
      </c>
      <c r="G50" s="34">
        <f>VLOOKUP(B50,[1]Sheet1!B$4:J$8446,6,0)</f>
        <v>82</v>
      </c>
      <c r="H50" s="34">
        <f>VLOOKUP(B50,[1]Sheet1!B$4:H$8446,7,0)</f>
        <v>82</v>
      </c>
      <c r="I50" s="35" t="str">
        <f t="shared" si="0"/>
        <v>Tốt</v>
      </c>
      <c r="J50" s="34">
        <f>VLOOKUP(B50,[1]Sheet1!B$4:K$8446,9,0)</f>
        <v>82</v>
      </c>
      <c r="K50" s="35" t="str">
        <f t="shared" si="1"/>
        <v>Tốt</v>
      </c>
    </row>
    <row r="51" spans="1:11" ht="15.75" x14ac:dyDescent="0.25">
      <c r="A51" s="12">
        <v>39</v>
      </c>
      <c r="B51" s="31" t="s">
        <v>2058</v>
      </c>
      <c r="C51" s="32" t="s">
        <v>568</v>
      </c>
      <c r="D51" s="37">
        <v>38979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2059</v>
      </c>
      <c r="C52" s="32" t="s">
        <v>569</v>
      </c>
      <c r="D52" s="37">
        <v>38945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2060</v>
      </c>
      <c r="C53" s="32" t="s">
        <v>570</v>
      </c>
      <c r="D53" s="37">
        <v>38893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5" spans="1:11" x14ac:dyDescent="0.25">
      <c r="A55" s="43" t="s">
        <v>571</v>
      </c>
      <c r="B55" s="43"/>
      <c r="C55" s="43"/>
    </row>
  </sheetData>
  <mergeCells count="19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5559B-6F89-48C7-A7DF-E555801D1656}">
  <dimension ref="A1:K55"/>
  <sheetViews>
    <sheetView topLeftCell="A27" workbookViewId="0">
      <selection activeCell="B13" sqref="B13:K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.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2103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2062</v>
      </c>
      <c r="C13" s="32" t="s">
        <v>572</v>
      </c>
      <c r="D13" s="37">
        <v>38863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2063</v>
      </c>
      <c r="C14" s="32" t="s">
        <v>573</v>
      </c>
      <c r="D14" s="37">
        <v>39019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2064</v>
      </c>
      <c r="C15" s="32" t="s">
        <v>124</v>
      </c>
      <c r="D15" s="37">
        <v>39013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2065</v>
      </c>
      <c r="C16" s="32" t="s">
        <v>574</v>
      </c>
      <c r="D16" s="37">
        <v>38906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2066</v>
      </c>
      <c r="C17" s="32" t="s">
        <v>575</v>
      </c>
      <c r="D17" s="37">
        <v>38757</v>
      </c>
      <c r="E17" s="34">
        <f>VLOOKUP(B17,[1]Sheet1!B$4:L$8446,4,0)</f>
        <v>92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2067</v>
      </c>
      <c r="C18" s="32" t="s">
        <v>576</v>
      </c>
      <c r="D18" s="37">
        <v>38822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2068</v>
      </c>
      <c r="C19" s="32" t="s">
        <v>577</v>
      </c>
      <c r="D19" s="37">
        <v>38923</v>
      </c>
      <c r="E19" s="34">
        <f>VLOOKUP(B19,[1]Sheet1!B$4:L$8446,4,0)</f>
        <v>92</v>
      </c>
      <c r="F19" s="34">
        <f>VLOOKUP(B19,[1]Sheet1!B$4:F$8446,5,0)</f>
        <v>92</v>
      </c>
      <c r="G19" s="34">
        <f>VLOOKUP(B19,[1]Sheet1!B$4:J$8446,6,0)</f>
        <v>92</v>
      </c>
      <c r="H19" s="34">
        <f>VLOOKUP(B19,[1]Sheet1!B$4:H$8446,7,0)</f>
        <v>92</v>
      </c>
      <c r="I19" s="35" t="str">
        <f t="shared" si="0"/>
        <v>Xuất sắc</v>
      </c>
      <c r="J19" s="34">
        <f>VLOOKUP(B19,[1]Sheet1!B$4:K$8446,9,0)</f>
        <v>92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2069</v>
      </c>
      <c r="C20" s="32" t="s">
        <v>248</v>
      </c>
      <c r="D20" s="37">
        <v>39027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2070</v>
      </c>
      <c r="C21" s="32" t="s">
        <v>581</v>
      </c>
      <c r="D21" s="37">
        <v>38915</v>
      </c>
      <c r="E21" s="34">
        <f>VLOOKUP(B21,[1]Sheet1!B$4:L$8446,4,0)</f>
        <v>90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2071</v>
      </c>
      <c r="C22" s="32" t="s">
        <v>582</v>
      </c>
      <c r="D22" s="37">
        <v>38766</v>
      </c>
      <c r="E22" s="34">
        <f>VLOOKUP(B22,[1]Sheet1!B$4:L$8446,4,0)</f>
        <v>85</v>
      </c>
      <c r="F22" s="34">
        <f>VLOOKUP(B22,[1]Sheet1!B$4:F$8446,5,0)</f>
        <v>85</v>
      </c>
      <c r="G22" s="34">
        <f>VLOOKUP(B22,[1]Sheet1!B$4:J$8446,6,0)</f>
        <v>85</v>
      </c>
      <c r="H22" s="34">
        <f>VLOOKUP(B22,[1]Sheet1!B$4:H$8446,7,0)</f>
        <v>85</v>
      </c>
      <c r="I22" s="35" t="str">
        <f t="shared" si="0"/>
        <v>Tốt</v>
      </c>
      <c r="J22" s="34">
        <f>VLOOKUP(B22,[1]Sheet1!B$4:K$8446,9,0)</f>
        <v>85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2072</v>
      </c>
      <c r="C23" s="32" t="s">
        <v>580</v>
      </c>
      <c r="D23" s="37">
        <v>38863</v>
      </c>
      <c r="E23" s="34">
        <f>VLOOKUP(B23,[1]Sheet1!B$4:L$8446,4,0)</f>
        <v>100</v>
      </c>
      <c r="F23" s="34">
        <f>VLOOKUP(B23,[1]Sheet1!B$4:F$8446,5,0)</f>
        <v>100</v>
      </c>
      <c r="G23" s="34">
        <f>VLOOKUP(B23,[1]Sheet1!B$4:J$8446,6,0)</f>
        <v>100</v>
      </c>
      <c r="H23" s="34">
        <f>VLOOKUP(B23,[1]Sheet1!B$4:H$8446,7,0)</f>
        <v>100</v>
      </c>
      <c r="I23" s="35" t="str">
        <f t="shared" si="0"/>
        <v>Xuất sắc</v>
      </c>
      <c r="J23" s="34">
        <f>VLOOKUP(B23,[1]Sheet1!B$4:K$8446,9,0)</f>
        <v>100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2073</v>
      </c>
      <c r="C24" s="32" t="s">
        <v>578</v>
      </c>
      <c r="D24" s="37">
        <v>38742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2074</v>
      </c>
      <c r="C25" s="32" t="s">
        <v>216</v>
      </c>
      <c r="D25" s="37">
        <v>38885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2075</v>
      </c>
      <c r="C26" s="32" t="s">
        <v>579</v>
      </c>
      <c r="D26" s="37">
        <v>38767</v>
      </c>
      <c r="E26" s="34">
        <f>VLOOKUP(B26,[1]Sheet1!B$4:L$8446,4,0)</f>
        <v>90</v>
      </c>
      <c r="F26" s="34">
        <f>VLOOKUP(B26,[1]Sheet1!B$4:F$8446,5,0)</f>
        <v>85</v>
      </c>
      <c r="G26" s="34">
        <f>VLOOKUP(B26,[1]Sheet1!B$4:J$8446,6,0)</f>
        <v>85</v>
      </c>
      <c r="H26" s="34">
        <f>VLOOKUP(B26,[1]Sheet1!B$4:H$8446,7,0)</f>
        <v>85</v>
      </c>
      <c r="I26" s="35" t="str">
        <f t="shared" si="0"/>
        <v>Tốt</v>
      </c>
      <c r="J26" s="34">
        <f>VLOOKUP(B26,[1]Sheet1!B$4:K$8446,9,0)</f>
        <v>85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2076</v>
      </c>
      <c r="C27" s="32" t="s">
        <v>583</v>
      </c>
      <c r="D27" s="37">
        <v>38818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12">
        <v>16</v>
      </c>
      <c r="B28" s="31" t="s">
        <v>2077</v>
      </c>
      <c r="C28" s="32" t="s">
        <v>584</v>
      </c>
      <c r="D28" s="37">
        <v>38978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2078</v>
      </c>
      <c r="C29" s="32" t="s">
        <v>585</v>
      </c>
      <c r="D29" s="37">
        <v>39030</v>
      </c>
      <c r="E29" s="34">
        <f>VLOOKUP(B29,[1]Sheet1!B$4:L$8446,4,0)</f>
        <v>80</v>
      </c>
      <c r="F29" s="34">
        <f>VLOOKUP(B29,[1]Sheet1!B$4:F$8446,5,0)</f>
        <v>77</v>
      </c>
      <c r="G29" s="34">
        <f>VLOOKUP(B29,[1]Sheet1!B$4:J$8446,6,0)</f>
        <v>77</v>
      </c>
      <c r="H29" s="34">
        <f>VLOOKUP(B29,[1]Sheet1!B$4:H$8446,7,0)</f>
        <v>77</v>
      </c>
      <c r="I29" s="35" t="str">
        <f t="shared" si="0"/>
        <v>Khá</v>
      </c>
      <c r="J29" s="34">
        <f>VLOOKUP(B29,[1]Sheet1!B$4:K$8446,9,0)</f>
        <v>77</v>
      </c>
      <c r="K29" s="35" t="str">
        <f t="shared" si="1"/>
        <v>Khá</v>
      </c>
    </row>
    <row r="30" spans="1:11" ht="15.75" x14ac:dyDescent="0.25">
      <c r="A30" s="12">
        <v>18</v>
      </c>
      <c r="B30" s="31" t="s">
        <v>2079</v>
      </c>
      <c r="C30" s="32" t="s">
        <v>586</v>
      </c>
      <c r="D30" s="37">
        <v>38750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2080</v>
      </c>
      <c r="C31" s="32" t="s">
        <v>587</v>
      </c>
      <c r="D31" s="37">
        <v>38891</v>
      </c>
      <c r="E31" s="34">
        <f>VLOOKUP(B31,[1]Sheet1!B$4:L$8446,4,0)</f>
        <v>85</v>
      </c>
      <c r="F31" s="34">
        <f>VLOOKUP(B31,[1]Sheet1!B$4:F$8446,5,0)</f>
        <v>85</v>
      </c>
      <c r="G31" s="34">
        <f>VLOOKUP(B31,[1]Sheet1!B$4:J$8446,6,0)</f>
        <v>85</v>
      </c>
      <c r="H31" s="34">
        <f>VLOOKUP(B31,[1]Sheet1!B$4:H$8446,7,0)</f>
        <v>85</v>
      </c>
      <c r="I31" s="35" t="str">
        <f t="shared" si="0"/>
        <v>Tốt</v>
      </c>
      <c r="J31" s="34">
        <f>VLOOKUP(B31,[1]Sheet1!B$4:K$8446,9,0)</f>
        <v>85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2081</v>
      </c>
      <c r="C32" s="32" t="s">
        <v>588</v>
      </c>
      <c r="D32" s="37">
        <v>38981</v>
      </c>
      <c r="E32" s="34">
        <f>VLOOKUP(B32,[1]Sheet1!B$4:L$8446,4,0)</f>
        <v>90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2082</v>
      </c>
      <c r="C33" s="32" t="s">
        <v>589</v>
      </c>
      <c r="D33" s="37">
        <v>39015</v>
      </c>
      <c r="E33" s="34">
        <f>VLOOKUP(B33,[1]Sheet1!B$4:L$8446,4,0)</f>
        <v>90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90</v>
      </c>
      <c r="I33" s="35" t="str">
        <f t="shared" si="0"/>
        <v>Xuất sắc</v>
      </c>
      <c r="J33" s="34">
        <f>VLOOKUP(B33,[1]Sheet1!B$4:K$8446,9,0)</f>
        <v>90</v>
      </c>
      <c r="K33" s="35" t="str">
        <f t="shared" si="1"/>
        <v>Xuất sắc</v>
      </c>
    </row>
    <row r="34" spans="1:11" ht="15.75" x14ac:dyDescent="0.25">
      <c r="A34" s="12">
        <v>22</v>
      </c>
      <c r="B34" s="31" t="s">
        <v>2083</v>
      </c>
      <c r="C34" s="32" t="s">
        <v>590</v>
      </c>
      <c r="D34" s="37">
        <v>38680</v>
      </c>
      <c r="E34" s="34">
        <f>VLOOKUP(B34,[1]Sheet1!B$4:L$8446,4,0)</f>
        <v>80</v>
      </c>
      <c r="F34" s="34">
        <f>VLOOKUP(B34,[1]Sheet1!B$4:F$8446,5,0)</f>
        <v>75</v>
      </c>
      <c r="G34" s="34">
        <f>VLOOKUP(B34,[1]Sheet1!B$4:J$8446,6,0)</f>
        <v>75</v>
      </c>
      <c r="H34" s="34">
        <f>VLOOKUP(B34,[1]Sheet1!B$4:H$8446,7,0)</f>
        <v>75</v>
      </c>
      <c r="I34" s="35" t="str">
        <f t="shared" si="0"/>
        <v>Khá</v>
      </c>
      <c r="J34" s="34">
        <f>VLOOKUP(B34,[1]Sheet1!B$4:K$8446,9,0)</f>
        <v>75</v>
      </c>
      <c r="K34" s="35" t="str">
        <f t="shared" si="1"/>
        <v>Khá</v>
      </c>
    </row>
    <row r="35" spans="1:11" ht="15.75" x14ac:dyDescent="0.25">
      <c r="A35" s="12">
        <v>23</v>
      </c>
      <c r="B35" s="31" t="s">
        <v>2084</v>
      </c>
      <c r="C35" s="32" t="s">
        <v>591</v>
      </c>
      <c r="D35" s="37">
        <v>38902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2085</v>
      </c>
      <c r="C36" s="32" t="s">
        <v>592</v>
      </c>
      <c r="D36" s="37">
        <v>39068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2086</v>
      </c>
      <c r="C37" s="32" t="s">
        <v>593</v>
      </c>
      <c r="D37" s="37">
        <v>39075</v>
      </c>
      <c r="E37" s="34">
        <f>VLOOKUP(B37,[1]Sheet1!B$4:L$8446,4,0)</f>
        <v>85</v>
      </c>
      <c r="F37" s="34">
        <f>VLOOKUP(B37,[1]Sheet1!B$4:F$8446,5,0)</f>
        <v>82</v>
      </c>
      <c r="G37" s="34">
        <f>VLOOKUP(B37,[1]Sheet1!B$4:J$8446,6,0)</f>
        <v>82</v>
      </c>
      <c r="H37" s="34">
        <f>VLOOKUP(B37,[1]Sheet1!B$4:H$8446,7,0)</f>
        <v>82</v>
      </c>
      <c r="I37" s="35" t="str">
        <f t="shared" si="0"/>
        <v>Tốt</v>
      </c>
      <c r="J37" s="34">
        <f>VLOOKUP(B37,[1]Sheet1!B$4:K$8446,9,0)</f>
        <v>82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2087</v>
      </c>
      <c r="C38" s="32" t="s">
        <v>136</v>
      </c>
      <c r="D38" s="37">
        <v>38925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2088</v>
      </c>
      <c r="C39" s="32" t="s">
        <v>594</v>
      </c>
      <c r="D39" s="37">
        <v>38963</v>
      </c>
      <c r="E39" s="34">
        <f>VLOOKUP(B39,[1]Sheet1!B$4:L$8446,4,0)</f>
        <v>85</v>
      </c>
      <c r="F39" s="34">
        <f>VLOOKUP(B39,[1]Sheet1!B$4:F$8446,5,0)</f>
        <v>85</v>
      </c>
      <c r="G39" s="34">
        <f>VLOOKUP(B39,[1]Sheet1!B$4:J$8446,6,0)</f>
        <v>85</v>
      </c>
      <c r="H39" s="34">
        <f>VLOOKUP(B39,[1]Sheet1!B$4:H$8446,7,0)</f>
        <v>85</v>
      </c>
      <c r="I39" s="35" t="str">
        <f t="shared" si="0"/>
        <v>Tốt</v>
      </c>
      <c r="J39" s="34">
        <f>VLOOKUP(B39,[1]Sheet1!B$4:K$8446,9,0)</f>
        <v>85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2089</v>
      </c>
      <c r="C40" s="32" t="s">
        <v>595</v>
      </c>
      <c r="D40" s="37">
        <v>38921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2090</v>
      </c>
      <c r="C41" s="32" t="s">
        <v>596</v>
      </c>
      <c r="D41" s="37">
        <v>38896</v>
      </c>
      <c r="E41" s="34">
        <f>VLOOKUP(B41,[1]Sheet1!B$4:L$8446,4,0)</f>
        <v>90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2091</v>
      </c>
      <c r="C42" s="32" t="s">
        <v>597</v>
      </c>
      <c r="D42" s="37">
        <v>38960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2092</v>
      </c>
      <c r="C43" s="32" t="s">
        <v>598</v>
      </c>
      <c r="D43" s="37">
        <v>38956</v>
      </c>
      <c r="E43" s="34">
        <f>VLOOKUP(B43,[1]Sheet1!B$4:L$8446,4,0)</f>
        <v>92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2093</v>
      </c>
      <c r="C44" s="32" t="s">
        <v>479</v>
      </c>
      <c r="D44" s="37">
        <v>38925</v>
      </c>
      <c r="E44" s="34">
        <f>VLOOKUP(B44,[1]Sheet1!B$4:L$8446,4,0)</f>
        <v>85</v>
      </c>
      <c r="F44" s="34">
        <f>VLOOKUP(B44,[1]Sheet1!B$4:F$8446,5,0)</f>
        <v>85</v>
      </c>
      <c r="G44" s="34">
        <f>VLOOKUP(B44,[1]Sheet1!B$4:J$8446,6,0)</f>
        <v>85</v>
      </c>
      <c r="H44" s="34">
        <f>VLOOKUP(B44,[1]Sheet1!B$4:H$8446,7,0)</f>
        <v>85</v>
      </c>
      <c r="I44" s="35" t="str">
        <f t="shared" si="0"/>
        <v>Tốt</v>
      </c>
      <c r="J44" s="34">
        <f>VLOOKUP(B44,[1]Sheet1!B$4:K$8446,9,0)</f>
        <v>85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2094</v>
      </c>
      <c r="C45" s="32" t="s">
        <v>599</v>
      </c>
      <c r="D45" s="37">
        <v>38891</v>
      </c>
      <c r="E45" s="34">
        <f>VLOOKUP(B45,[1]Sheet1!B$4:L$8446,4,0)</f>
        <v>90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2095</v>
      </c>
      <c r="C46" s="32" t="s">
        <v>600</v>
      </c>
      <c r="D46" s="37">
        <v>39020</v>
      </c>
      <c r="E46" s="34">
        <f>VLOOKUP(B46,[1]Sheet1!B$4:L$8446,4,0)</f>
        <v>82</v>
      </c>
      <c r="F46" s="34">
        <f>VLOOKUP(B46,[1]Sheet1!B$4:F$8446,5,0)</f>
        <v>82</v>
      </c>
      <c r="G46" s="34">
        <f>VLOOKUP(B46,[1]Sheet1!B$4:J$8446,6,0)</f>
        <v>82</v>
      </c>
      <c r="H46" s="34">
        <f>VLOOKUP(B46,[1]Sheet1!B$4:H$8446,7,0)</f>
        <v>82</v>
      </c>
      <c r="I46" s="35" t="str">
        <f t="shared" si="0"/>
        <v>Tốt</v>
      </c>
      <c r="J46" s="34">
        <f>VLOOKUP(B46,[1]Sheet1!B$4:K$8446,9,0)</f>
        <v>82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2096</v>
      </c>
      <c r="C47" s="32" t="s">
        <v>601</v>
      </c>
      <c r="D47" s="37">
        <v>38975</v>
      </c>
      <c r="E47" s="34">
        <f>VLOOKUP(B47,[1]Sheet1!B$4:L$8446,4,0)</f>
        <v>85</v>
      </c>
      <c r="F47" s="34">
        <f>VLOOKUP(B47,[1]Sheet1!B$4:F$8446,5,0)</f>
        <v>85</v>
      </c>
      <c r="G47" s="34">
        <f>VLOOKUP(B47,[1]Sheet1!B$4:J$8446,6,0)</f>
        <v>85</v>
      </c>
      <c r="H47" s="34">
        <f>VLOOKUP(B47,[1]Sheet1!B$4:H$8446,7,0)</f>
        <v>85</v>
      </c>
      <c r="I47" s="35" t="str">
        <f t="shared" si="0"/>
        <v>Tốt</v>
      </c>
      <c r="J47" s="34">
        <f>VLOOKUP(B47,[1]Sheet1!B$4:K$8446,9,0)</f>
        <v>85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2097</v>
      </c>
      <c r="C48" s="32" t="s">
        <v>602</v>
      </c>
      <c r="D48" s="37">
        <v>38835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2098</v>
      </c>
      <c r="C49" s="32" t="s">
        <v>603</v>
      </c>
      <c r="D49" s="37">
        <v>38831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2099</v>
      </c>
      <c r="C50" s="32" t="s">
        <v>604</v>
      </c>
      <c r="D50" s="37">
        <v>38984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2100</v>
      </c>
      <c r="C51" s="32" t="s">
        <v>605</v>
      </c>
      <c r="D51" s="37">
        <v>39032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2101</v>
      </c>
      <c r="C52" s="32" t="s">
        <v>606</v>
      </c>
      <c r="D52" s="37">
        <v>38792</v>
      </c>
      <c r="E52" s="34">
        <f>VLOOKUP(B52,[1]Sheet1!B$4:L$8446,4,0)</f>
        <v>82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2102</v>
      </c>
      <c r="C53" s="32" t="s">
        <v>607</v>
      </c>
      <c r="D53" s="37">
        <v>38875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5" spans="1:11" x14ac:dyDescent="0.25">
      <c r="A55" s="43" t="s">
        <v>571</v>
      </c>
      <c r="B55" s="43"/>
      <c r="C55" s="43"/>
    </row>
  </sheetData>
  <mergeCells count="19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F5EB-AD78-4A5F-A341-C48EEF855ADA}">
  <dimension ref="A1:K54"/>
  <sheetViews>
    <sheetView topLeftCell="A19" workbookViewId="0">
      <selection activeCell="A6" sqref="A6:K6"/>
    </sheetView>
  </sheetViews>
  <sheetFormatPr defaultRowHeight="15" x14ac:dyDescent="0.25"/>
  <cols>
    <col min="1" max="1" width="6.125" style="4" customWidth="1"/>
    <col min="2" max="2" width="9" style="4"/>
    <col min="3" max="3" width="22.5" style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2144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2104</v>
      </c>
      <c r="C13" s="32" t="s">
        <v>608</v>
      </c>
      <c r="D13" s="37">
        <v>38973</v>
      </c>
      <c r="E13" s="34">
        <f>VLOOKUP(B13,[1]Sheet1!B$4:L$8446,4,0)</f>
        <v>78</v>
      </c>
      <c r="F13" s="34">
        <f>VLOOKUP(B13,[1]Sheet1!B$4:F$8446,5,0)</f>
        <v>78</v>
      </c>
      <c r="G13" s="34">
        <f>VLOOKUP(B13,[1]Sheet1!B$4:J$8446,6,0)</f>
        <v>78</v>
      </c>
      <c r="H13" s="34">
        <f>VLOOKUP(B13,[1]Sheet1!B$4:H$8446,7,0)</f>
        <v>78</v>
      </c>
      <c r="I13" s="35" t="str">
        <f t="shared" ref="I13:I52" si="0">IF(H13&gt;=90,"Xuất sắc",IF(H13&gt;=80,"Tốt", IF(H13&gt;=65,"Khá",IF(H13&gt;=50,"Trung bình", IF(H13&gt;=35, "Yếu", "Kém")))))</f>
        <v>Khá</v>
      </c>
      <c r="J13" s="34">
        <f>VLOOKUP(B13,[1]Sheet1!B$4:K$8446,9,0)</f>
        <v>78</v>
      </c>
      <c r="K13" s="35" t="str">
        <f t="shared" ref="K13:K52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31" t="s">
        <v>2105</v>
      </c>
      <c r="C14" s="32" t="s">
        <v>609</v>
      </c>
      <c r="D14" s="37">
        <v>38993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2106</v>
      </c>
      <c r="C15" s="32" t="s">
        <v>610</v>
      </c>
      <c r="D15" s="37">
        <v>38998</v>
      </c>
      <c r="E15" s="34">
        <f>VLOOKUP(B15,[1]Sheet1!B$4:L$8446,4,0)</f>
        <v>70</v>
      </c>
      <c r="F15" s="34">
        <f>VLOOKUP(B15,[1]Sheet1!B$4:F$8446,5,0)</f>
        <v>70</v>
      </c>
      <c r="G15" s="34">
        <f>VLOOKUP(B15,[1]Sheet1!B$4:J$8446,6,0)</f>
        <v>70</v>
      </c>
      <c r="H15" s="34">
        <f>VLOOKUP(B15,[1]Sheet1!B$4:H$8446,7,0)</f>
        <v>70</v>
      </c>
      <c r="I15" s="35" t="str">
        <f t="shared" si="0"/>
        <v>Khá</v>
      </c>
      <c r="J15" s="34">
        <f>VLOOKUP(B15,[1]Sheet1!B$4:K$8446,9,0)</f>
        <v>70</v>
      </c>
      <c r="K15" s="35" t="str">
        <f t="shared" si="1"/>
        <v>Khá</v>
      </c>
    </row>
    <row r="16" spans="1:11" ht="15.75" x14ac:dyDescent="0.25">
      <c r="A16" s="12">
        <v>4</v>
      </c>
      <c r="B16" s="31" t="s">
        <v>2107</v>
      </c>
      <c r="C16" s="32" t="s">
        <v>611</v>
      </c>
      <c r="D16" s="37">
        <v>38834</v>
      </c>
      <c r="E16" s="34">
        <f>VLOOKUP(B16,[1]Sheet1!B$4:L$8446,4,0)</f>
        <v>92</v>
      </c>
      <c r="F16" s="34">
        <f>VLOOKUP(B16,[1]Sheet1!B$4:F$8446,5,0)</f>
        <v>92</v>
      </c>
      <c r="G16" s="34">
        <f>VLOOKUP(B16,[1]Sheet1!B$4:J$8446,6,0)</f>
        <v>92</v>
      </c>
      <c r="H16" s="34">
        <f>VLOOKUP(B16,[1]Sheet1!B$4:H$8446,7,0)</f>
        <v>92</v>
      </c>
      <c r="I16" s="35" t="str">
        <f t="shared" si="0"/>
        <v>Xuất sắc</v>
      </c>
      <c r="J16" s="34">
        <f>VLOOKUP(B16,[1]Sheet1!B$4:K$8446,9,0)</f>
        <v>92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2108</v>
      </c>
      <c r="C17" s="32" t="s">
        <v>612</v>
      </c>
      <c r="D17" s="37">
        <v>39077</v>
      </c>
      <c r="E17" s="34">
        <f>VLOOKUP(B17,[1]Sheet1!B$4:L$8446,4,0)</f>
        <v>92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2109</v>
      </c>
      <c r="C18" s="32" t="s">
        <v>613</v>
      </c>
      <c r="D18" s="37">
        <v>38992</v>
      </c>
      <c r="E18" s="34">
        <f>VLOOKUP(B18,[1]Sheet1!B$4:L$8446,4,0)</f>
        <v>70</v>
      </c>
      <c r="F18" s="34">
        <f>VLOOKUP(B18,[1]Sheet1!B$4:F$8446,5,0)</f>
        <v>70</v>
      </c>
      <c r="G18" s="34">
        <f>VLOOKUP(B18,[1]Sheet1!B$4:J$8446,6,0)</f>
        <v>70</v>
      </c>
      <c r="H18" s="34">
        <f>VLOOKUP(B18,[1]Sheet1!B$4:H$8446,7,0)</f>
        <v>70</v>
      </c>
      <c r="I18" s="35" t="str">
        <f t="shared" si="0"/>
        <v>Khá</v>
      </c>
      <c r="J18" s="34">
        <f>VLOOKUP(B18,[1]Sheet1!B$4:K$8446,9,0)</f>
        <v>70</v>
      </c>
      <c r="K18" s="35" t="str">
        <f t="shared" si="1"/>
        <v>Khá</v>
      </c>
    </row>
    <row r="19" spans="1:11" ht="15.75" x14ac:dyDescent="0.25">
      <c r="A19" s="12">
        <v>7</v>
      </c>
      <c r="B19" s="31" t="s">
        <v>2110</v>
      </c>
      <c r="C19" s="32" t="s">
        <v>614</v>
      </c>
      <c r="D19" s="37">
        <v>38969</v>
      </c>
      <c r="E19" s="34">
        <f>VLOOKUP(B19,[1]Sheet1!B$4:L$8446,4,0)</f>
        <v>92</v>
      </c>
      <c r="F19" s="34">
        <f>VLOOKUP(B19,[1]Sheet1!B$4:F$8446,5,0)</f>
        <v>92</v>
      </c>
      <c r="G19" s="34">
        <f>VLOOKUP(B19,[1]Sheet1!B$4:J$8446,6,0)</f>
        <v>92</v>
      </c>
      <c r="H19" s="34">
        <f>VLOOKUP(B19,[1]Sheet1!B$4:H$8446,7,0)</f>
        <v>92</v>
      </c>
      <c r="I19" s="35" t="str">
        <f t="shared" si="0"/>
        <v>Xuất sắc</v>
      </c>
      <c r="J19" s="34">
        <f>VLOOKUP(B19,[1]Sheet1!B$4:K$8446,9,0)</f>
        <v>92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2111</v>
      </c>
      <c r="C20" s="32" t="s">
        <v>617</v>
      </c>
      <c r="D20" s="37">
        <v>38773</v>
      </c>
      <c r="E20" s="34">
        <f>VLOOKUP(B20,[1]Sheet1!B$4:L$8446,4,0)</f>
        <v>82</v>
      </c>
      <c r="F20" s="34">
        <f>VLOOKUP(B20,[1]Sheet1!B$4:F$8446,5,0)</f>
        <v>82</v>
      </c>
      <c r="G20" s="34">
        <f>VLOOKUP(B20,[1]Sheet1!B$4:J$8446,6,0)</f>
        <v>82</v>
      </c>
      <c r="H20" s="34">
        <f>VLOOKUP(B20,[1]Sheet1!B$4:H$8446,7,0)</f>
        <v>82</v>
      </c>
      <c r="I20" s="35" t="str">
        <f t="shared" si="0"/>
        <v>Tốt</v>
      </c>
      <c r="J20" s="34">
        <f>VLOOKUP(B20,[1]Sheet1!B$4:K$8446,9,0)</f>
        <v>82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2112</v>
      </c>
      <c r="C21" s="32" t="s">
        <v>490</v>
      </c>
      <c r="D21" s="37">
        <v>38732</v>
      </c>
      <c r="E21" s="34">
        <f>VLOOKUP(B21,[1]Sheet1!B$4:L$8446,4,0)</f>
        <v>92</v>
      </c>
      <c r="F21" s="34">
        <f>VLOOKUP(B21,[1]Sheet1!B$4:F$8446,5,0)</f>
        <v>92</v>
      </c>
      <c r="G21" s="34">
        <f>VLOOKUP(B21,[1]Sheet1!B$4:J$8446,6,0)</f>
        <v>92</v>
      </c>
      <c r="H21" s="34">
        <f>VLOOKUP(B21,[1]Sheet1!B$4:H$8446,7,0)</f>
        <v>92</v>
      </c>
      <c r="I21" s="35" t="str">
        <f t="shared" si="0"/>
        <v>Xuất sắc</v>
      </c>
      <c r="J21" s="34">
        <f>VLOOKUP(B21,[1]Sheet1!B$4:K$8446,9,0)</f>
        <v>92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2113</v>
      </c>
      <c r="C22" s="32" t="s">
        <v>619</v>
      </c>
      <c r="D22" s="37">
        <v>39023</v>
      </c>
      <c r="E22" s="34">
        <f>VLOOKUP(B22,[1]Sheet1!B$4:L$8446,4,0)</f>
        <v>94</v>
      </c>
      <c r="F22" s="34">
        <f>VLOOKUP(B22,[1]Sheet1!B$4:F$8446,5,0)</f>
        <v>94</v>
      </c>
      <c r="G22" s="34">
        <f>VLOOKUP(B22,[1]Sheet1!B$4:J$8446,6,0)</f>
        <v>94</v>
      </c>
      <c r="H22" s="34">
        <f>VLOOKUP(B22,[1]Sheet1!B$4:H$8446,7,0)</f>
        <v>94</v>
      </c>
      <c r="I22" s="35" t="str">
        <f t="shared" si="0"/>
        <v>Xuất sắc</v>
      </c>
      <c r="J22" s="34">
        <f>VLOOKUP(B22,[1]Sheet1!B$4:K$8446,9,0)</f>
        <v>94</v>
      </c>
      <c r="K22" s="35" t="str">
        <f t="shared" si="1"/>
        <v>Xuất sắc</v>
      </c>
    </row>
    <row r="23" spans="1:11" ht="15.75" x14ac:dyDescent="0.25">
      <c r="A23" s="12">
        <v>11</v>
      </c>
      <c r="B23" s="31" t="s">
        <v>2114</v>
      </c>
      <c r="C23" s="32" t="s">
        <v>618</v>
      </c>
      <c r="D23" s="37">
        <v>38722</v>
      </c>
      <c r="E23" s="34">
        <f>VLOOKUP(B23,[1]Sheet1!B$4:L$8446,4,0)</f>
        <v>70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2115</v>
      </c>
      <c r="C24" s="32" t="s">
        <v>216</v>
      </c>
      <c r="D24" s="37">
        <v>38947</v>
      </c>
      <c r="E24" s="34">
        <f>VLOOKUP(B24,[1]Sheet1!B$4:L$8446,4,0)</f>
        <v>67</v>
      </c>
      <c r="F24" s="34">
        <f>VLOOKUP(B24,[1]Sheet1!B$4:F$8446,5,0)</f>
        <v>77</v>
      </c>
      <c r="G24" s="34">
        <f>VLOOKUP(B24,[1]Sheet1!B$4:J$8446,6,0)</f>
        <v>77</v>
      </c>
      <c r="H24" s="34">
        <f>VLOOKUP(B24,[1]Sheet1!B$4:H$8446,7,0)</f>
        <v>77</v>
      </c>
      <c r="I24" s="35" t="str">
        <f t="shared" si="0"/>
        <v>Khá</v>
      </c>
      <c r="J24" s="34">
        <f>VLOOKUP(B24,[1]Sheet1!B$4:K$8446,9,0)</f>
        <v>77</v>
      </c>
      <c r="K24" s="35" t="str">
        <f t="shared" si="1"/>
        <v>Khá</v>
      </c>
    </row>
    <row r="25" spans="1:11" ht="15.75" x14ac:dyDescent="0.25">
      <c r="A25" s="12">
        <v>13</v>
      </c>
      <c r="B25" s="31" t="s">
        <v>2116</v>
      </c>
      <c r="C25" s="32" t="s">
        <v>615</v>
      </c>
      <c r="D25" s="37">
        <v>38826</v>
      </c>
      <c r="E25" s="34">
        <f>VLOOKUP(B25,[1]Sheet1!B$4:L$8446,4,0)</f>
        <v>70</v>
      </c>
      <c r="F25" s="34">
        <f>VLOOKUP(B25,[1]Sheet1!B$4:F$8446,5,0)</f>
        <v>75</v>
      </c>
      <c r="G25" s="34">
        <f>VLOOKUP(B25,[1]Sheet1!B$4:J$8446,6,0)</f>
        <v>75</v>
      </c>
      <c r="H25" s="34">
        <f>VLOOKUP(B25,[1]Sheet1!B$4:H$8446,7,0)</f>
        <v>75</v>
      </c>
      <c r="I25" s="35" t="str">
        <f t="shared" si="0"/>
        <v>Khá</v>
      </c>
      <c r="J25" s="34">
        <f>VLOOKUP(B25,[1]Sheet1!B$4:K$8446,9,0)</f>
        <v>75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2117</v>
      </c>
      <c r="C26" s="32" t="s">
        <v>616</v>
      </c>
      <c r="D26" s="37">
        <v>38779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2118</v>
      </c>
      <c r="C27" s="32" t="s">
        <v>620</v>
      </c>
      <c r="D27" s="37">
        <v>38363</v>
      </c>
      <c r="E27" s="34">
        <f>VLOOKUP(B27,[1]Sheet1!B$4:L$8446,4,0)</f>
        <v>72</v>
      </c>
      <c r="F27" s="34">
        <f>VLOOKUP(B27,[1]Sheet1!B$4:F$8446,5,0)</f>
        <v>82</v>
      </c>
      <c r="G27" s="34">
        <f>VLOOKUP(B27,[1]Sheet1!B$4:J$8446,6,0)</f>
        <v>82</v>
      </c>
      <c r="H27" s="34">
        <f>VLOOKUP(B27,[1]Sheet1!B$4:H$8446,7,0)</f>
        <v>82</v>
      </c>
      <c r="I27" s="35" t="str">
        <f t="shared" si="0"/>
        <v>Tốt</v>
      </c>
      <c r="J27" s="34">
        <f>VLOOKUP(B27,[1]Sheet1!B$4:K$8446,9,0)</f>
        <v>82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2119</v>
      </c>
      <c r="C28" s="32" t="s">
        <v>621</v>
      </c>
      <c r="D28" s="37">
        <v>38979</v>
      </c>
      <c r="E28" s="34">
        <f>VLOOKUP(B28,[1]Sheet1!B$4:L$8446,4,0)</f>
        <v>82</v>
      </c>
      <c r="F28" s="34">
        <f>VLOOKUP(B28,[1]Sheet1!B$4:F$8446,5,0)</f>
        <v>82</v>
      </c>
      <c r="G28" s="34">
        <f>VLOOKUP(B28,[1]Sheet1!B$4:J$8446,6,0)</f>
        <v>82</v>
      </c>
      <c r="H28" s="34">
        <f>VLOOKUP(B28,[1]Sheet1!B$4:H$8446,7,0)</f>
        <v>82</v>
      </c>
      <c r="I28" s="35" t="str">
        <f t="shared" si="0"/>
        <v>Tốt</v>
      </c>
      <c r="J28" s="34">
        <f>VLOOKUP(B28,[1]Sheet1!B$4:K$8446,9,0)</f>
        <v>82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2120</v>
      </c>
      <c r="C29" s="32" t="s">
        <v>622</v>
      </c>
      <c r="D29" s="37">
        <v>38844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2121</v>
      </c>
      <c r="C30" s="32" t="s">
        <v>623</v>
      </c>
      <c r="D30" s="37">
        <v>38871</v>
      </c>
      <c r="E30" s="34">
        <f>VLOOKUP(B30,[1]Sheet1!B$4:L$8446,4,0)</f>
        <v>94</v>
      </c>
      <c r="F30" s="34">
        <f>VLOOKUP(B30,[1]Sheet1!B$4:F$8446,5,0)</f>
        <v>94</v>
      </c>
      <c r="G30" s="34">
        <f>VLOOKUP(B30,[1]Sheet1!B$4:J$8446,6,0)</f>
        <v>94</v>
      </c>
      <c r="H30" s="34">
        <f>VLOOKUP(B30,[1]Sheet1!B$4:H$8446,7,0)</f>
        <v>94</v>
      </c>
      <c r="I30" s="35" t="str">
        <f t="shared" si="0"/>
        <v>Xuất sắc</v>
      </c>
      <c r="J30" s="34">
        <f>VLOOKUP(B30,[1]Sheet1!B$4:K$8446,9,0)</f>
        <v>94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2122</v>
      </c>
      <c r="C31" s="32" t="s">
        <v>356</v>
      </c>
      <c r="D31" s="37">
        <v>39018</v>
      </c>
      <c r="E31" s="34">
        <f>VLOOKUP(B31,[1]Sheet1!B$4:L$8446,4,0)</f>
        <v>86</v>
      </c>
      <c r="F31" s="34">
        <f>VLOOKUP(B31,[1]Sheet1!B$4:F$8446,5,0)</f>
        <v>86</v>
      </c>
      <c r="G31" s="34">
        <f>VLOOKUP(B31,[1]Sheet1!B$4:J$8446,6,0)</f>
        <v>86</v>
      </c>
      <c r="H31" s="34">
        <f>VLOOKUP(B31,[1]Sheet1!B$4:H$8446,7,0)</f>
        <v>86</v>
      </c>
      <c r="I31" s="35" t="str">
        <f t="shared" si="0"/>
        <v>Tốt</v>
      </c>
      <c r="J31" s="34">
        <f>VLOOKUP(B31,[1]Sheet1!B$4:K$8446,9,0)</f>
        <v>86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2123</v>
      </c>
      <c r="C32" s="32" t="s">
        <v>624</v>
      </c>
      <c r="D32" s="37">
        <v>39041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2124</v>
      </c>
      <c r="C33" s="32" t="s">
        <v>625</v>
      </c>
      <c r="D33" s="37">
        <v>38736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2125</v>
      </c>
      <c r="C34" s="32" t="s">
        <v>626</v>
      </c>
      <c r="D34" s="37">
        <v>38778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2126</v>
      </c>
      <c r="C35" s="32" t="s">
        <v>627</v>
      </c>
      <c r="D35" s="37">
        <v>38959</v>
      </c>
      <c r="E35" s="34">
        <f>VLOOKUP(B35,[1]Sheet1!B$4:L$8446,4,0)</f>
        <v>72</v>
      </c>
      <c r="F35" s="34">
        <f>VLOOKUP(B35,[1]Sheet1!B$4:F$8446,5,0)</f>
        <v>82</v>
      </c>
      <c r="G35" s="34">
        <f>VLOOKUP(B35,[1]Sheet1!B$4:J$8446,6,0)</f>
        <v>82</v>
      </c>
      <c r="H35" s="34">
        <f>VLOOKUP(B35,[1]Sheet1!B$4:H$8446,7,0)</f>
        <v>82</v>
      </c>
      <c r="I35" s="35" t="str">
        <f t="shared" si="0"/>
        <v>Tốt</v>
      </c>
      <c r="J35" s="34">
        <f>VLOOKUP(B35,[1]Sheet1!B$4:K$8446,9,0)</f>
        <v>82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2127</v>
      </c>
      <c r="C36" s="32" t="s">
        <v>628</v>
      </c>
      <c r="D36" s="37">
        <v>38732</v>
      </c>
      <c r="E36" s="34">
        <f>VLOOKUP(B36,[1]Sheet1!B$4:L$8446,4,0)</f>
        <v>98</v>
      </c>
      <c r="F36" s="34">
        <f>VLOOKUP(B36,[1]Sheet1!B$4:F$8446,5,0)</f>
        <v>98</v>
      </c>
      <c r="G36" s="34">
        <f>VLOOKUP(B36,[1]Sheet1!B$4:J$8446,6,0)</f>
        <v>98</v>
      </c>
      <c r="H36" s="34">
        <f>VLOOKUP(B36,[1]Sheet1!B$4:H$8446,7,0)</f>
        <v>98</v>
      </c>
      <c r="I36" s="35" t="str">
        <f t="shared" si="0"/>
        <v>Xuất sắc</v>
      </c>
      <c r="J36" s="34">
        <f>VLOOKUP(B36,[1]Sheet1!B$4:K$8446,9,0)</f>
        <v>98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2128</v>
      </c>
      <c r="C37" s="32" t="s">
        <v>136</v>
      </c>
      <c r="D37" s="37">
        <v>38772</v>
      </c>
      <c r="E37" s="34">
        <f>VLOOKUP(B37,[1]Sheet1!B$4:L$8446,4,0)</f>
        <v>84</v>
      </c>
      <c r="F37" s="34">
        <f>VLOOKUP(B37,[1]Sheet1!B$4:F$8446,5,0)</f>
        <v>84</v>
      </c>
      <c r="G37" s="34">
        <f>VLOOKUP(B37,[1]Sheet1!B$4:J$8446,6,0)</f>
        <v>84</v>
      </c>
      <c r="H37" s="34">
        <f>VLOOKUP(B37,[1]Sheet1!B$4:H$8446,7,0)</f>
        <v>84</v>
      </c>
      <c r="I37" s="35" t="str">
        <f t="shared" si="0"/>
        <v>Tốt</v>
      </c>
      <c r="J37" s="34">
        <f>VLOOKUP(B37,[1]Sheet1!B$4:K$8446,9,0)</f>
        <v>84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2129</v>
      </c>
      <c r="C38" s="32" t="s">
        <v>629</v>
      </c>
      <c r="D38" s="37">
        <v>39071</v>
      </c>
      <c r="E38" s="34">
        <f>VLOOKUP(B38,[1]Sheet1!B$4:L$8446,4,0)</f>
        <v>82</v>
      </c>
      <c r="F38" s="34">
        <f>VLOOKUP(B38,[1]Sheet1!B$4:F$8446,5,0)</f>
        <v>82</v>
      </c>
      <c r="G38" s="34">
        <f>VLOOKUP(B38,[1]Sheet1!B$4:J$8446,6,0)</f>
        <v>82</v>
      </c>
      <c r="H38" s="34">
        <f>VLOOKUP(B38,[1]Sheet1!B$4:H$8446,7,0)</f>
        <v>82</v>
      </c>
      <c r="I38" s="35" t="str">
        <f t="shared" si="0"/>
        <v>Tốt</v>
      </c>
      <c r="J38" s="34">
        <f>VLOOKUP(B38,[1]Sheet1!B$4:K$8446,9,0)</f>
        <v>82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2130</v>
      </c>
      <c r="C39" s="32" t="s">
        <v>630</v>
      </c>
      <c r="D39" s="37">
        <v>38995</v>
      </c>
      <c r="E39" s="34">
        <f>VLOOKUP(B39,[1]Sheet1!B$4:L$8446,4,0)</f>
        <v>72</v>
      </c>
      <c r="F39" s="34">
        <f>VLOOKUP(B39,[1]Sheet1!B$4:F$8446,5,0)</f>
        <v>82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2131</v>
      </c>
      <c r="C40" s="32" t="s">
        <v>631</v>
      </c>
      <c r="D40" s="37">
        <v>38736</v>
      </c>
      <c r="E40" s="34">
        <f>VLOOKUP(B40,[1]Sheet1!B$4:L$8446,4,0)</f>
        <v>82</v>
      </c>
      <c r="F40" s="34">
        <f>VLOOKUP(B40,[1]Sheet1!B$4:F$8446,5,0)</f>
        <v>82</v>
      </c>
      <c r="G40" s="34">
        <f>VLOOKUP(B40,[1]Sheet1!B$4:J$8446,6,0)</f>
        <v>82</v>
      </c>
      <c r="H40" s="34">
        <f>VLOOKUP(B40,[1]Sheet1!B$4:H$8446,7,0)</f>
        <v>82</v>
      </c>
      <c r="I40" s="35" t="str">
        <f t="shared" si="0"/>
        <v>Tốt</v>
      </c>
      <c r="J40" s="34">
        <f>VLOOKUP(B40,[1]Sheet1!B$4:K$8446,9,0)</f>
        <v>82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2132</v>
      </c>
      <c r="C41" s="32" t="s">
        <v>632</v>
      </c>
      <c r="D41" s="37">
        <v>38737</v>
      </c>
      <c r="E41" s="34">
        <f>VLOOKUP(B41,[1]Sheet1!B$4:L$8446,4,0)</f>
        <v>82</v>
      </c>
      <c r="F41" s="34">
        <f>VLOOKUP(B41,[1]Sheet1!B$4:F$8446,5,0)</f>
        <v>82</v>
      </c>
      <c r="G41" s="34">
        <f>VLOOKUP(B41,[1]Sheet1!B$4:J$8446,6,0)</f>
        <v>82</v>
      </c>
      <c r="H41" s="34">
        <f>VLOOKUP(B41,[1]Sheet1!B$4:H$8446,7,0)</f>
        <v>82</v>
      </c>
      <c r="I41" s="35" t="str">
        <f t="shared" si="0"/>
        <v>Tốt</v>
      </c>
      <c r="J41" s="34">
        <f>VLOOKUP(B41,[1]Sheet1!B$4:K$8446,9,0)</f>
        <v>82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2133</v>
      </c>
      <c r="C42" s="32" t="s">
        <v>158</v>
      </c>
      <c r="D42" s="37">
        <v>38779</v>
      </c>
      <c r="E42" s="34">
        <f>VLOOKUP(B42,[1]Sheet1!B$4:L$8446,4,0)</f>
        <v>0</v>
      </c>
      <c r="F42" s="34">
        <f>VLOOKUP(B42,[1]Sheet1!B$4:F$8446,5,0)</f>
        <v>0</v>
      </c>
      <c r="G42" s="34">
        <f>VLOOKUP(B42,[1]Sheet1!B$4:J$8446,6,0)</f>
        <v>0</v>
      </c>
      <c r="H42" s="34">
        <f>VLOOKUP(B42,[1]Sheet1!B$4:H$8446,7,0)</f>
        <v>0</v>
      </c>
      <c r="I42" s="35" t="str">
        <f t="shared" si="0"/>
        <v>Kém</v>
      </c>
      <c r="J42" s="34">
        <f>VLOOKUP(B42,[1]Sheet1!B$4:K$8446,9,0)</f>
        <v>0</v>
      </c>
      <c r="K42" s="35" t="str">
        <f t="shared" si="1"/>
        <v>Kém</v>
      </c>
    </row>
    <row r="43" spans="1:11" ht="15.75" x14ac:dyDescent="0.25">
      <c r="A43" s="12">
        <v>31</v>
      </c>
      <c r="B43" s="31" t="s">
        <v>2134</v>
      </c>
      <c r="C43" s="32" t="s">
        <v>633</v>
      </c>
      <c r="D43" s="37">
        <v>38765</v>
      </c>
      <c r="E43" s="34">
        <f>VLOOKUP(B43,[1]Sheet1!B$4:L$8446,4,0)</f>
        <v>82</v>
      </c>
      <c r="F43" s="34">
        <f>VLOOKUP(B43,[1]Sheet1!B$4:F$8446,5,0)</f>
        <v>82</v>
      </c>
      <c r="G43" s="34">
        <f>VLOOKUP(B43,[1]Sheet1!B$4:J$8446,6,0)</f>
        <v>82</v>
      </c>
      <c r="H43" s="34">
        <f>VLOOKUP(B43,[1]Sheet1!B$4:H$8446,7,0)</f>
        <v>82</v>
      </c>
      <c r="I43" s="35" t="str">
        <f t="shared" si="0"/>
        <v>Tốt</v>
      </c>
      <c r="J43" s="34">
        <f>VLOOKUP(B43,[1]Sheet1!B$4:K$8446,9,0)</f>
        <v>82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2135</v>
      </c>
      <c r="C44" s="32" t="s">
        <v>634</v>
      </c>
      <c r="D44" s="37">
        <v>38759</v>
      </c>
      <c r="E44" s="34">
        <f>VLOOKUP(B44,[1]Sheet1!B$4:L$8446,4,0)</f>
        <v>96</v>
      </c>
      <c r="F44" s="34">
        <f>VLOOKUP(B44,[1]Sheet1!B$4:F$8446,5,0)</f>
        <v>96</v>
      </c>
      <c r="G44" s="34">
        <f>VLOOKUP(B44,[1]Sheet1!B$4:J$8446,6,0)</f>
        <v>96</v>
      </c>
      <c r="H44" s="34">
        <f>VLOOKUP(B44,[1]Sheet1!B$4:H$8446,7,0)</f>
        <v>96</v>
      </c>
      <c r="I44" s="35" t="str">
        <f t="shared" si="0"/>
        <v>Xuất sắc</v>
      </c>
      <c r="J44" s="34">
        <f>VLOOKUP(B44,[1]Sheet1!B$4:K$8446,9,0)</f>
        <v>96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2136</v>
      </c>
      <c r="C45" s="32" t="s">
        <v>635</v>
      </c>
      <c r="D45" s="37">
        <v>38800</v>
      </c>
      <c r="E45" s="34">
        <f>VLOOKUP(B45,[1]Sheet1!B$4:L$8446,4,0)</f>
        <v>92</v>
      </c>
      <c r="F45" s="34">
        <f>VLOOKUP(B45,[1]Sheet1!B$4:F$8446,5,0)</f>
        <v>92</v>
      </c>
      <c r="G45" s="34">
        <f>VLOOKUP(B45,[1]Sheet1!B$4:J$8446,6,0)</f>
        <v>92</v>
      </c>
      <c r="H45" s="34">
        <f>VLOOKUP(B45,[1]Sheet1!B$4:H$8446,7,0)</f>
        <v>92</v>
      </c>
      <c r="I45" s="35" t="str">
        <f t="shared" si="0"/>
        <v>Xuất sắc</v>
      </c>
      <c r="J45" s="34">
        <f>VLOOKUP(B45,[1]Sheet1!B$4:K$8446,9,0)</f>
        <v>92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2137</v>
      </c>
      <c r="C46" s="32" t="s">
        <v>637</v>
      </c>
      <c r="D46" s="37">
        <v>39017</v>
      </c>
      <c r="E46" s="34">
        <f>VLOOKUP(B46,[1]Sheet1!B$4:L$8446,4,0)</f>
        <v>90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2138</v>
      </c>
      <c r="C47" s="32" t="s">
        <v>636</v>
      </c>
      <c r="D47" s="37">
        <v>38854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2139</v>
      </c>
      <c r="C48" s="32" t="s">
        <v>638</v>
      </c>
      <c r="D48" s="37">
        <v>39063</v>
      </c>
      <c r="E48" s="34">
        <f>VLOOKUP(B48,[1]Sheet1!B$4:L$8446,4,0)</f>
        <v>92</v>
      </c>
      <c r="F48" s="34">
        <f>VLOOKUP(B48,[1]Sheet1!B$4:F$8446,5,0)</f>
        <v>92</v>
      </c>
      <c r="G48" s="34">
        <f>VLOOKUP(B48,[1]Sheet1!B$4:J$8446,6,0)</f>
        <v>92</v>
      </c>
      <c r="H48" s="34">
        <f>VLOOKUP(B48,[1]Sheet1!B$4:H$8446,7,0)</f>
        <v>92</v>
      </c>
      <c r="I48" s="35" t="str">
        <f t="shared" si="0"/>
        <v>Xuất sắc</v>
      </c>
      <c r="J48" s="34">
        <f>VLOOKUP(B48,[1]Sheet1!B$4:K$8446,9,0)</f>
        <v>92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2140</v>
      </c>
      <c r="C49" s="32" t="s">
        <v>119</v>
      </c>
      <c r="D49" s="37">
        <v>38907</v>
      </c>
      <c r="E49" s="34">
        <f>VLOOKUP(B49,[1]Sheet1!B$4:L$8446,4,0)</f>
        <v>80</v>
      </c>
      <c r="F49" s="34">
        <f>VLOOKUP(B49,[1]Sheet1!B$4:F$8446,5,0)</f>
        <v>77</v>
      </c>
      <c r="G49" s="34">
        <f>VLOOKUP(B49,[1]Sheet1!B$4:J$8446,6,0)</f>
        <v>77</v>
      </c>
      <c r="H49" s="34">
        <f>VLOOKUP(B49,[1]Sheet1!B$4:H$8446,7,0)</f>
        <v>77</v>
      </c>
      <c r="I49" s="35" t="str">
        <f t="shared" si="0"/>
        <v>Khá</v>
      </c>
      <c r="J49" s="34">
        <f>VLOOKUP(B49,[1]Sheet1!B$4:K$8446,9,0)</f>
        <v>77</v>
      </c>
      <c r="K49" s="35" t="str">
        <f t="shared" si="1"/>
        <v>Khá</v>
      </c>
    </row>
    <row r="50" spans="1:11" ht="15.75" x14ac:dyDescent="0.25">
      <c r="A50" s="12">
        <v>38</v>
      </c>
      <c r="B50" s="31" t="s">
        <v>2141</v>
      </c>
      <c r="C50" s="32" t="s">
        <v>639</v>
      </c>
      <c r="D50" s="37">
        <v>38789</v>
      </c>
      <c r="E50" s="34">
        <f>VLOOKUP(B50,[1]Sheet1!B$4:L$8446,4,0)</f>
        <v>70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12">
        <v>39</v>
      </c>
      <c r="B51" s="31" t="s">
        <v>2142</v>
      </c>
      <c r="C51" s="32" t="s">
        <v>640</v>
      </c>
      <c r="D51" s="37">
        <v>38740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2143</v>
      </c>
      <c r="C52" s="32" t="s">
        <v>641</v>
      </c>
      <c r="D52" s="37">
        <v>39051</v>
      </c>
      <c r="E52" s="34">
        <f>VLOOKUP(B52,[1]Sheet1!B$4:L$8446,4,0)</f>
        <v>92</v>
      </c>
      <c r="F52" s="34">
        <f>VLOOKUP(B52,[1]Sheet1!B$4:F$8446,5,0)</f>
        <v>92</v>
      </c>
      <c r="G52" s="34">
        <f>VLOOKUP(B52,[1]Sheet1!B$4:J$8446,6,0)</f>
        <v>92</v>
      </c>
      <c r="H52" s="34">
        <f>VLOOKUP(B52,[1]Sheet1!B$4:H$8446,7,0)</f>
        <v>92</v>
      </c>
      <c r="I52" s="35" t="str">
        <f t="shared" si="0"/>
        <v>Xuất sắc</v>
      </c>
      <c r="J52" s="34">
        <f>VLOOKUP(B52,[1]Sheet1!B$4:K$8446,9,0)</f>
        <v>92</v>
      </c>
      <c r="K52" s="35" t="str">
        <f t="shared" si="1"/>
        <v>Xuất sắc</v>
      </c>
    </row>
    <row r="54" spans="1:11" x14ac:dyDescent="0.25">
      <c r="A54" s="43" t="s">
        <v>679</v>
      </c>
      <c r="B54" s="43"/>
      <c r="C54" s="43"/>
    </row>
  </sheetData>
  <mergeCells count="19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7138-E9D6-42E7-BCF7-3592E7C2C2F8}">
  <dimension ref="A1:K53"/>
  <sheetViews>
    <sheetView topLeftCell="A30" workbookViewId="0">
      <selection activeCell="A6" sqref="A6:K6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2184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2145</v>
      </c>
      <c r="C13" s="32" t="s">
        <v>642</v>
      </c>
      <c r="D13" s="37">
        <v>38758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1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1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2146</v>
      </c>
      <c r="C14" s="32" t="s">
        <v>643</v>
      </c>
      <c r="D14" s="37">
        <v>38982</v>
      </c>
      <c r="E14" s="34">
        <f>VLOOKUP(B14,[1]Sheet1!B$4:L$8446,4,0)</f>
        <v>82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2147</v>
      </c>
      <c r="C15" s="32" t="s">
        <v>644</v>
      </c>
      <c r="D15" s="37">
        <v>39031</v>
      </c>
      <c r="E15" s="34">
        <f>VLOOKUP(B15,[1]Sheet1!B$4:L$8446,4,0)</f>
        <v>80</v>
      </c>
      <c r="F15" s="34">
        <f>VLOOKUP(B15,[1]Sheet1!B$4:F$8446,5,0)</f>
        <v>90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2148</v>
      </c>
      <c r="C16" s="32" t="s">
        <v>645</v>
      </c>
      <c r="D16" s="37">
        <v>39007</v>
      </c>
      <c r="E16" s="34">
        <f>VLOOKUP(B16,[1]Sheet1!B$4:L$8446,4,0)</f>
        <v>92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2149</v>
      </c>
      <c r="C17" s="32" t="s">
        <v>646</v>
      </c>
      <c r="D17" s="37">
        <v>38763</v>
      </c>
      <c r="E17" s="34">
        <f>VLOOKUP(B17,[1]Sheet1!B$4:L$8446,4,0)</f>
        <v>70</v>
      </c>
      <c r="F17" s="34">
        <f>VLOOKUP(B17,[1]Sheet1!B$4:F$8446,5,0)</f>
        <v>70</v>
      </c>
      <c r="G17" s="34">
        <f>VLOOKUP(B17,[1]Sheet1!B$4:J$8446,6,0)</f>
        <v>70</v>
      </c>
      <c r="H17" s="34">
        <f>VLOOKUP(B17,[1]Sheet1!B$4:H$8446,7,0)</f>
        <v>70</v>
      </c>
      <c r="I17" s="35" t="str">
        <f t="shared" si="0"/>
        <v>Khá</v>
      </c>
      <c r="J17" s="34">
        <f>VLOOKUP(B17,[1]Sheet1!B$4:K$8446,9,0)</f>
        <v>70</v>
      </c>
      <c r="K17" s="35" t="str">
        <f t="shared" si="1"/>
        <v>Khá</v>
      </c>
    </row>
    <row r="18" spans="1:11" ht="15.75" x14ac:dyDescent="0.25">
      <c r="A18" s="12">
        <v>6</v>
      </c>
      <c r="B18" s="31" t="s">
        <v>2150</v>
      </c>
      <c r="C18" s="32" t="s">
        <v>647</v>
      </c>
      <c r="D18" s="37">
        <v>38962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2151</v>
      </c>
      <c r="C19" s="32" t="s">
        <v>651</v>
      </c>
      <c r="D19" s="37">
        <v>38838</v>
      </c>
      <c r="E19" s="34">
        <f>VLOOKUP(B19,[1]Sheet1!B$4:L$8446,4,0)</f>
        <v>88</v>
      </c>
      <c r="F19" s="34">
        <f>VLOOKUP(B19,[1]Sheet1!B$4:F$8446,5,0)</f>
        <v>88</v>
      </c>
      <c r="G19" s="34">
        <f>VLOOKUP(B19,[1]Sheet1!B$4:J$8446,6,0)</f>
        <v>88</v>
      </c>
      <c r="H19" s="34">
        <f>VLOOKUP(B19,[1]Sheet1!B$4:H$8446,7,0)</f>
        <v>88</v>
      </c>
      <c r="I19" s="35" t="str">
        <f t="shared" si="0"/>
        <v>Tốt</v>
      </c>
      <c r="J19" s="34">
        <f>VLOOKUP(B19,[1]Sheet1!B$4:K$8446,9,0)</f>
        <v>88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2152</v>
      </c>
      <c r="C20" s="32" t="s">
        <v>652</v>
      </c>
      <c r="D20" s="37">
        <v>39026</v>
      </c>
      <c r="E20" s="34">
        <f>VLOOKUP(B20,[1]Sheet1!B$4:L$8446,4,0)</f>
        <v>86</v>
      </c>
      <c r="F20" s="34">
        <f>VLOOKUP(B20,[1]Sheet1!B$4:F$8446,5,0)</f>
        <v>86</v>
      </c>
      <c r="G20" s="34">
        <f>VLOOKUP(B20,[1]Sheet1!B$4:J$8446,6,0)</f>
        <v>86</v>
      </c>
      <c r="H20" s="34">
        <f>VLOOKUP(B20,[1]Sheet1!B$4:H$8446,7,0)</f>
        <v>86</v>
      </c>
      <c r="I20" s="35" t="str">
        <f t="shared" si="0"/>
        <v>Tốt</v>
      </c>
      <c r="J20" s="34">
        <f>VLOOKUP(B20,[1]Sheet1!B$4:K$8446,9,0)</f>
        <v>86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2153</v>
      </c>
      <c r="C21" s="32" t="s">
        <v>618</v>
      </c>
      <c r="D21" s="37">
        <v>38753</v>
      </c>
      <c r="E21" s="34">
        <f>VLOOKUP(B21,[1]Sheet1!B$4:L$8446,4,0)</f>
        <v>100</v>
      </c>
      <c r="F21" s="34">
        <f>VLOOKUP(B21,[1]Sheet1!B$4:F$8446,5,0)</f>
        <v>100</v>
      </c>
      <c r="G21" s="34">
        <f>VLOOKUP(B21,[1]Sheet1!B$4:J$8446,6,0)</f>
        <v>100</v>
      </c>
      <c r="H21" s="34">
        <f>VLOOKUP(B21,[1]Sheet1!B$4:H$8446,7,0)</f>
        <v>100</v>
      </c>
      <c r="I21" s="35" t="str">
        <f t="shared" si="0"/>
        <v>Xuất sắc</v>
      </c>
      <c r="J21" s="34">
        <f>VLOOKUP(B21,[1]Sheet1!B$4:K$8446,9,0)</f>
        <v>100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2154</v>
      </c>
      <c r="C22" s="32" t="s">
        <v>649</v>
      </c>
      <c r="D22" s="37">
        <v>38741</v>
      </c>
      <c r="E22" s="34">
        <f>VLOOKUP(B22,[1]Sheet1!B$4:L$8446,4,0)</f>
        <v>70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2155</v>
      </c>
      <c r="C23" s="32" t="s">
        <v>648</v>
      </c>
      <c r="D23" s="37">
        <v>38858</v>
      </c>
      <c r="E23" s="34">
        <f>VLOOKUP(B23,[1]Sheet1!B$4:L$8446,4,0)</f>
        <v>85</v>
      </c>
      <c r="F23" s="34">
        <f>VLOOKUP(B23,[1]Sheet1!B$4:F$8446,5,0)</f>
        <v>77</v>
      </c>
      <c r="G23" s="34">
        <f>VLOOKUP(B23,[1]Sheet1!B$4:J$8446,6,0)</f>
        <v>77</v>
      </c>
      <c r="H23" s="34">
        <f>VLOOKUP(B23,[1]Sheet1!B$4:H$8446,7,0)</f>
        <v>77</v>
      </c>
      <c r="I23" s="35" t="str">
        <f t="shared" si="0"/>
        <v>Khá</v>
      </c>
      <c r="J23" s="34">
        <f>VLOOKUP(B23,[1]Sheet1!B$4:K$8446,9,0)</f>
        <v>77</v>
      </c>
      <c r="K23" s="35" t="str">
        <f t="shared" si="1"/>
        <v>Khá</v>
      </c>
    </row>
    <row r="24" spans="1:11" ht="15.75" x14ac:dyDescent="0.25">
      <c r="A24" s="12">
        <v>12</v>
      </c>
      <c r="B24" s="31" t="s">
        <v>2156</v>
      </c>
      <c r="C24" s="32" t="s">
        <v>650</v>
      </c>
      <c r="D24" s="37">
        <v>38968</v>
      </c>
      <c r="E24" s="34">
        <f>VLOOKUP(B24,[1]Sheet1!B$4:L$8446,4,0)</f>
        <v>80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2157</v>
      </c>
      <c r="C25" s="32" t="s">
        <v>653</v>
      </c>
      <c r="D25" s="37">
        <v>38738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2158</v>
      </c>
      <c r="C26" s="32" t="s">
        <v>654</v>
      </c>
      <c r="D26" s="37">
        <v>38389</v>
      </c>
      <c r="E26" s="34">
        <f>VLOOKUP(B26,[1]Sheet1!B$4:L$8446,4,0)</f>
        <v>67</v>
      </c>
      <c r="F26" s="34">
        <f>VLOOKUP(B26,[1]Sheet1!B$4:F$8446,5,0)</f>
        <v>67</v>
      </c>
      <c r="G26" s="34">
        <f>VLOOKUP(B26,[1]Sheet1!B$4:J$8446,6,0)</f>
        <v>67</v>
      </c>
      <c r="H26" s="34">
        <f>VLOOKUP(B26,[1]Sheet1!B$4:H$8446,7,0)</f>
        <v>67</v>
      </c>
      <c r="I26" s="35" t="str">
        <f t="shared" si="0"/>
        <v>Khá</v>
      </c>
      <c r="J26" s="34">
        <f>VLOOKUP(B26,[1]Sheet1!B$4:K$8446,9,0)</f>
        <v>67</v>
      </c>
      <c r="K26" s="35" t="str">
        <f t="shared" si="1"/>
        <v>Khá</v>
      </c>
    </row>
    <row r="27" spans="1:11" ht="15.75" x14ac:dyDescent="0.25">
      <c r="A27" s="12">
        <v>15</v>
      </c>
      <c r="B27" s="31" t="s">
        <v>2159</v>
      </c>
      <c r="C27" s="32" t="s">
        <v>655</v>
      </c>
      <c r="D27" s="37">
        <v>38919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2160</v>
      </c>
      <c r="C28" s="32" t="s">
        <v>656</v>
      </c>
      <c r="D28" s="37">
        <v>38952</v>
      </c>
      <c r="E28" s="34">
        <f>VLOOKUP(B28,[1]Sheet1!B$4:L$8446,4,0)</f>
        <v>84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2161</v>
      </c>
      <c r="C29" s="32" t="s">
        <v>657</v>
      </c>
      <c r="D29" s="37">
        <v>38859</v>
      </c>
      <c r="E29" s="34">
        <f>VLOOKUP(B29,[1]Sheet1!B$4:L$8446,4,0)</f>
        <v>70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2162</v>
      </c>
      <c r="C30" s="32" t="s">
        <v>658</v>
      </c>
      <c r="D30" s="37">
        <v>39016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2163</v>
      </c>
      <c r="C31" s="32" t="s">
        <v>660</v>
      </c>
      <c r="D31" s="37">
        <v>39048</v>
      </c>
      <c r="E31" s="34">
        <f>VLOOKUP(B31,[1]Sheet1!B$4:L$8446,4,0)</f>
        <v>85</v>
      </c>
      <c r="F31" s="34">
        <f>VLOOKUP(B31,[1]Sheet1!B$4:F$8446,5,0)</f>
        <v>85</v>
      </c>
      <c r="G31" s="34">
        <f>VLOOKUP(B31,[1]Sheet1!B$4:J$8446,6,0)</f>
        <v>85</v>
      </c>
      <c r="H31" s="34">
        <f>VLOOKUP(B31,[1]Sheet1!B$4:H$8446,7,0)</f>
        <v>85</v>
      </c>
      <c r="I31" s="35" t="str">
        <f t="shared" si="0"/>
        <v>Tốt</v>
      </c>
      <c r="J31" s="34">
        <f>VLOOKUP(B31,[1]Sheet1!B$4:K$8446,9,0)</f>
        <v>85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2164</v>
      </c>
      <c r="C32" s="32" t="s">
        <v>659</v>
      </c>
      <c r="D32" s="37">
        <v>38962</v>
      </c>
      <c r="E32" s="34">
        <f>VLOOKUP(B32,[1]Sheet1!B$4:L$8446,4,0)</f>
        <v>100</v>
      </c>
      <c r="F32" s="34">
        <f>VLOOKUP(B32,[1]Sheet1!B$4:F$8446,5,0)</f>
        <v>95</v>
      </c>
      <c r="G32" s="34">
        <f>VLOOKUP(B32,[1]Sheet1!B$4:J$8446,6,0)</f>
        <v>95</v>
      </c>
      <c r="H32" s="34">
        <f>VLOOKUP(B32,[1]Sheet1!B$4:H$8446,7,0)</f>
        <v>95</v>
      </c>
      <c r="I32" s="35" t="str">
        <f t="shared" si="0"/>
        <v>Xuất sắc</v>
      </c>
      <c r="J32" s="34">
        <f>VLOOKUP(B32,[1]Sheet1!B$4:K$8446,9,0)</f>
        <v>95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2165</v>
      </c>
      <c r="C33" s="32" t="s">
        <v>661</v>
      </c>
      <c r="D33" s="37">
        <v>39074</v>
      </c>
      <c r="E33" s="34">
        <f>VLOOKUP(B33,[1]Sheet1!B$4:L$8446,4,0)</f>
        <v>98</v>
      </c>
      <c r="F33" s="34">
        <f>VLOOKUP(B33,[1]Sheet1!B$4:F$8446,5,0)</f>
        <v>98</v>
      </c>
      <c r="G33" s="34">
        <f>VLOOKUP(B33,[1]Sheet1!B$4:J$8446,6,0)</f>
        <v>98</v>
      </c>
      <c r="H33" s="34">
        <f>VLOOKUP(B33,[1]Sheet1!B$4:H$8446,7,0)</f>
        <v>98</v>
      </c>
      <c r="I33" s="35" t="str">
        <f t="shared" si="0"/>
        <v>Xuất sắc</v>
      </c>
      <c r="J33" s="34">
        <f>VLOOKUP(B33,[1]Sheet1!B$4:K$8446,9,0)</f>
        <v>98</v>
      </c>
      <c r="K33" s="35" t="str">
        <f t="shared" si="1"/>
        <v>Xuất sắc</v>
      </c>
    </row>
    <row r="34" spans="1:11" ht="15.75" x14ac:dyDescent="0.25">
      <c r="A34" s="12">
        <v>22</v>
      </c>
      <c r="B34" s="31" t="s">
        <v>2166</v>
      </c>
      <c r="C34" s="32" t="s">
        <v>662</v>
      </c>
      <c r="D34" s="37">
        <v>38856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2167</v>
      </c>
      <c r="C35" s="32" t="s">
        <v>663</v>
      </c>
      <c r="D35" s="37">
        <v>38918</v>
      </c>
      <c r="E35" s="34">
        <f>VLOOKUP(B35,[1]Sheet1!B$4:L$8446,4,0)</f>
        <v>90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2168</v>
      </c>
      <c r="C36" s="32" t="s">
        <v>478</v>
      </c>
      <c r="D36" s="37">
        <v>38831</v>
      </c>
      <c r="E36" s="34">
        <f>VLOOKUP(B36,[1]Sheet1!B$4:L$8446,4,0)</f>
        <v>70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2169</v>
      </c>
      <c r="C37" s="32" t="s">
        <v>664</v>
      </c>
      <c r="D37" s="37">
        <v>38969</v>
      </c>
      <c r="E37" s="34">
        <f>VLOOKUP(B37,[1]Sheet1!B$4:L$8446,4,0)</f>
        <v>70</v>
      </c>
      <c r="F37" s="34">
        <f>VLOOKUP(B37,[1]Sheet1!B$4:F$8446,5,0)</f>
        <v>67</v>
      </c>
      <c r="G37" s="34">
        <f>VLOOKUP(B37,[1]Sheet1!B$4:J$8446,6,0)</f>
        <v>67</v>
      </c>
      <c r="H37" s="34">
        <f>VLOOKUP(B37,[1]Sheet1!B$4:H$8446,7,0)</f>
        <v>67</v>
      </c>
      <c r="I37" s="35" t="str">
        <f t="shared" si="0"/>
        <v>Khá</v>
      </c>
      <c r="J37" s="34">
        <f>VLOOKUP(B37,[1]Sheet1!B$4:K$8446,9,0)</f>
        <v>67</v>
      </c>
      <c r="K37" s="35" t="str">
        <f t="shared" si="1"/>
        <v>Khá</v>
      </c>
    </row>
    <row r="38" spans="1:11" ht="15.75" x14ac:dyDescent="0.25">
      <c r="A38" s="12">
        <v>26</v>
      </c>
      <c r="B38" s="31" t="s">
        <v>2170</v>
      </c>
      <c r="C38" s="32" t="s">
        <v>665</v>
      </c>
      <c r="D38" s="37">
        <v>39009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2171</v>
      </c>
      <c r="C39" s="32" t="s">
        <v>666</v>
      </c>
      <c r="D39" s="37">
        <v>38787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2172</v>
      </c>
      <c r="C40" s="32" t="s">
        <v>667</v>
      </c>
      <c r="D40" s="37">
        <v>38748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2173</v>
      </c>
      <c r="C41" s="32" t="s">
        <v>668</v>
      </c>
      <c r="D41" s="37">
        <v>38898</v>
      </c>
      <c r="E41" s="34">
        <f>VLOOKUP(B41,[1]Sheet1!B$4:L$8446,4,0)</f>
        <v>70</v>
      </c>
      <c r="F41" s="34">
        <f>VLOOKUP(B41,[1]Sheet1!B$4:F$8446,5,0)</f>
        <v>75</v>
      </c>
      <c r="G41" s="34">
        <f>VLOOKUP(B41,[1]Sheet1!B$4:J$8446,6,0)</f>
        <v>75</v>
      </c>
      <c r="H41" s="34">
        <f>VLOOKUP(B41,[1]Sheet1!B$4:H$8446,7,0)</f>
        <v>75</v>
      </c>
      <c r="I41" s="35" t="str">
        <f t="shared" si="0"/>
        <v>Khá</v>
      </c>
      <c r="J41" s="34">
        <f>VLOOKUP(B41,[1]Sheet1!B$4:K$8446,9,0)</f>
        <v>75</v>
      </c>
      <c r="K41" s="35" t="str">
        <f t="shared" si="1"/>
        <v>Khá</v>
      </c>
    </row>
    <row r="42" spans="1:11" ht="15.75" x14ac:dyDescent="0.25">
      <c r="A42" s="12">
        <v>30</v>
      </c>
      <c r="B42" s="31" t="s">
        <v>2174</v>
      </c>
      <c r="C42" s="32" t="s">
        <v>670</v>
      </c>
      <c r="D42" s="37">
        <v>38910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2175</v>
      </c>
      <c r="C43" s="32" t="s">
        <v>669</v>
      </c>
      <c r="D43" s="37">
        <v>38855</v>
      </c>
      <c r="E43" s="34">
        <f>VLOOKUP(B43,[1]Sheet1!B$4:L$8446,4,0)</f>
        <v>92</v>
      </c>
      <c r="F43" s="34">
        <f>VLOOKUP(B43,[1]Sheet1!B$4:F$8446,5,0)</f>
        <v>92</v>
      </c>
      <c r="G43" s="34">
        <f>VLOOKUP(B43,[1]Sheet1!B$4:J$8446,6,0)</f>
        <v>92</v>
      </c>
      <c r="H43" s="34">
        <f>VLOOKUP(B43,[1]Sheet1!B$4:H$8446,7,0)</f>
        <v>92</v>
      </c>
      <c r="I43" s="35" t="str">
        <f t="shared" si="0"/>
        <v>Xuất sắc</v>
      </c>
      <c r="J43" s="34">
        <f>VLOOKUP(B43,[1]Sheet1!B$4:K$8446,9,0)</f>
        <v>92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2176</v>
      </c>
      <c r="C44" s="32" t="s">
        <v>671</v>
      </c>
      <c r="D44" s="37">
        <v>38843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2177</v>
      </c>
      <c r="C45" s="32" t="s">
        <v>672</v>
      </c>
      <c r="D45" s="37">
        <v>38962</v>
      </c>
      <c r="E45" s="34">
        <f>VLOOKUP(B45,[1]Sheet1!B$4:L$8446,4,0)</f>
        <v>90</v>
      </c>
      <c r="F45" s="34">
        <f>VLOOKUP(B45,[1]Sheet1!B$4:F$8446,5,0)</f>
        <v>92</v>
      </c>
      <c r="G45" s="34">
        <f>VLOOKUP(B45,[1]Sheet1!B$4:J$8446,6,0)</f>
        <v>92</v>
      </c>
      <c r="H45" s="34">
        <f>VLOOKUP(B45,[1]Sheet1!B$4:H$8446,7,0)</f>
        <v>92</v>
      </c>
      <c r="I45" s="35" t="str">
        <f t="shared" si="0"/>
        <v>Xuất sắc</v>
      </c>
      <c r="J45" s="34">
        <f>VLOOKUP(B45,[1]Sheet1!B$4:K$8446,9,0)</f>
        <v>92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2178</v>
      </c>
      <c r="C46" s="32" t="s">
        <v>673</v>
      </c>
      <c r="D46" s="37">
        <v>38806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2179</v>
      </c>
      <c r="C47" s="32" t="s">
        <v>674</v>
      </c>
      <c r="D47" s="37">
        <v>39004</v>
      </c>
      <c r="E47" s="34">
        <f>VLOOKUP(B47,[1]Sheet1!B$4:L$8446,4,0)</f>
        <v>78</v>
      </c>
      <c r="F47" s="34">
        <f>VLOOKUP(B47,[1]Sheet1!B$4:F$8446,5,0)</f>
        <v>78</v>
      </c>
      <c r="G47" s="34">
        <f>VLOOKUP(B47,[1]Sheet1!B$4:J$8446,6,0)</f>
        <v>78</v>
      </c>
      <c r="H47" s="34">
        <f>VLOOKUP(B47,[1]Sheet1!B$4:H$8446,7,0)</f>
        <v>78</v>
      </c>
      <c r="I47" s="35" t="str">
        <f t="shared" si="0"/>
        <v>Khá</v>
      </c>
      <c r="J47" s="34">
        <f>VLOOKUP(B47,[1]Sheet1!B$4:K$8446,9,0)</f>
        <v>78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2180</v>
      </c>
      <c r="C48" s="32" t="s">
        <v>675</v>
      </c>
      <c r="D48" s="37">
        <v>38739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2181</v>
      </c>
      <c r="C49" s="32" t="s">
        <v>676</v>
      </c>
      <c r="D49" s="37">
        <v>38719</v>
      </c>
      <c r="E49" s="34">
        <f>VLOOKUP(B49,[1]Sheet1!B$4:L$8446,4,0)</f>
        <v>70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2182</v>
      </c>
      <c r="C50" s="32" t="s">
        <v>677</v>
      </c>
      <c r="D50" s="37">
        <v>38719</v>
      </c>
      <c r="E50" s="34">
        <f>VLOOKUP(B50,[1]Sheet1!B$4:L$8446,4,0)</f>
        <v>100</v>
      </c>
      <c r="F50" s="34">
        <f>VLOOKUP(B50,[1]Sheet1!B$4:F$8446,5,0)</f>
        <v>100</v>
      </c>
      <c r="G50" s="34">
        <f>VLOOKUP(B50,[1]Sheet1!B$4:J$8446,6,0)</f>
        <v>100</v>
      </c>
      <c r="H50" s="34">
        <f>VLOOKUP(B50,[1]Sheet1!B$4:H$8446,7,0)</f>
        <v>100</v>
      </c>
      <c r="I50" s="35" t="str">
        <f t="shared" si="0"/>
        <v>Xuất sắc</v>
      </c>
      <c r="J50" s="34">
        <f>VLOOKUP(B50,[1]Sheet1!B$4:K$8446,9,0)</f>
        <v>100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2183</v>
      </c>
      <c r="C51" s="32" t="s">
        <v>678</v>
      </c>
      <c r="D51" s="37">
        <v>38906</v>
      </c>
      <c r="E51" s="34">
        <f>VLOOKUP(B51,[1]Sheet1!B$4:L$8446,4,0)</f>
        <v>90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3" spans="1:11" x14ac:dyDescent="0.25">
      <c r="A53" s="43" t="s">
        <v>711</v>
      </c>
      <c r="B53" s="43"/>
      <c r="C53" s="43"/>
    </row>
  </sheetData>
  <mergeCells count="19">
    <mergeCell ref="A6:K6"/>
    <mergeCell ref="A1:D1"/>
    <mergeCell ref="G1:K1"/>
    <mergeCell ref="A2:D2"/>
    <mergeCell ref="G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523B-B1D9-441E-8AEE-3C46518BEEF6}">
  <dimension ref="A1:K52"/>
  <sheetViews>
    <sheetView topLeftCell="A27" workbookViewId="0">
      <selection activeCell="G54" sqref="G54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8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2223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2185</v>
      </c>
      <c r="C13" s="32" t="s">
        <v>680</v>
      </c>
      <c r="D13" s="37">
        <v>38731</v>
      </c>
      <c r="E13" s="34">
        <f>VLOOKUP(B13,[1]Sheet1!B$4:L$8446,4,0)</f>
        <v>82</v>
      </c>
      <c r="F13" s="34">
        <f>VLOOKUP(B13,[1]Sheet1!B$4:F$8446,5,0)</f>
        <v>82</v>
      </c>
      <c r="G13" s="34">
        <f>VLOOKUP(B13,[1]Sheet1!B$4:J$8446,6,0)</f>
        <v>82</v>
      </c>
      <c r="H13" s="34">
        <f>VLOOKUP(B13,[1]Sheet1!B$4:H$8446,7,0)</f>
        <v>82</v>
      </c>
      <c r="I13" s="35" t="str">
        <f t="shared" ref="I13:I50" si="0">IF(H13&gt;=90,"Xuất sắc",IF(H13&gt;=80,"Tốt", IF(H13&gt;=65,"Khá",IF(H13&gt;=50,"Trung bình", IF(H13&gt;=35, "Yếu", "Kém")))))</f>
        <v>Tốt</v>
      </c>
      <c r="J13" s="34">
        <f>VLOOKUP(B13,[1]Sheet1!B$4:K$8446,9,0)</f>
        <v>82</v>
      </c>
      <c r="K13" s="35" t="str">
        <f t="shared" ref="K13:K50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2186</v>
      </c>
      <c r="C14" s="32" t="s">
        <v>681</v>
      </c>
      <c r="D14" s="37">
        <v>39073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2187</v>
      </c>
      <c r="C15" s="32" t="s">
        <v>132</v>
      </c>
      <c r="D15" s="37">
        <v>38888</v>
      </c>
      <c r="E15" s="34">
        <f>VLOOKUP(B15,[1]Sheet1!B$4:L$8446,4,0)</f>
        <v>82</v>
      </c>
      <c r="F15" s="34">
        <f>VLOOKUP(B15,[1]Sheet1!B$4:F$8446,5,0)</f>
        <v>92</v>
      </c>
      <c r="G15" s="34">
        <f>VLOOKUP(B15,[1]Sheet1!B$4:J$8446,6,0)</f>
        <v>92</v>
      </c>
      <c r="H15" s="34">
        <f>VLOOKUP(B15,[1]Sheet1!B$4:H$8446,7,0)</f>
        <v>92</v>
      </c>
      <c r="I15" s="35" t="str">
        <f t="shared" si="0"/>
        <v>Xuất sắc</v>
      </c>
      <c r="J15" s="34">
        <f>VLOOKUP(B15,[1]Sheet1!B$4:K$8446,9,0)</f>
        <v>92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2188</v>
      </c>
      <c r="C16" s="32" t="s">
        <v>682</v>
      </c>
      <c r="D16" s="37">
        <v>38746</v>
      </c>
      <c r="E16" s="34">
        <f>VLOOKUP(B16,[1]Sheet1!B$4:L$8446,4,0)</f>
        <v>82</v>
      </c>
      <c r="F16" s="34">
        <f>VLOOKUP(B16,[1]Sheet1!B$4:F$8446,5,0)</f>
        <v>82</v>
      </c>
      <c r="G16" s="34">
        <f>VLOOKUP(B16,[1]Sheet1!B$4:J$8446,6,0)</f>
        <v>82</v>
      </c>
      <c r="H16" s="34">
        <f>VLOOKUP(B16,[1]Sheet1!B$4:H$8446,7,0)</f>
        <v>82</v>
      </c>
      <c r="I16" s="35" t="str">
        <f t="shared" si="0"/>
        <v>Tốt</v>
      </c>
      <c r="J16" s="34">
        <f>VLOOKUP(B16,[1]Sheet1!B$4:K$8446,9,0)</f>
        <v>82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2189</v>
      </c>
      <c r="C17" s="32" t="s">
        <v>683</v>
      </c>
      <c r="D17" s="37">
        <v>39062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2190</v>
      </c>
      <c r="C18" s="32" t="s">
        <v>684</v>
      </c>
      <c r="D18" s="37">
        <v>38804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2191</v>
      </c>
      <c r="C19" s="32" t="s">
        <v>685</v>
      </c>
      <c r="D19" s="37">
        <v>38909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2192</v>
      </c>
      <c r="C20" s="32" t="s">
        <v>141</v>
      </c>
      <c r="D20" s="37">
        <v>38927</v>
      </c>
      <c r="E20" s="34">
        <f>VLOOKUP(B20,[1]Sheet1!B$4:L$8446,4,0)</f>
        <v>82</v>
      </c>
      <c r="F20" s="34">
        <f>VLOOKUP(B20,[1]Sheet1!B$4:F$8446,5,0)</f>
        <v>82</v>
      </c>
      <c r="G20" s="34">
        <f>VLOOKUP(B20,[1]Sheet1!B$4:J$8446,6,0)</f>
        <v>82</v>
      </c>
      <c r="H20" s="34">
        <f>VLOOKUP(B20,[1]Sheet1!B$4:H$8446,7,0)</f>
        <v>82</v>
      </c>
      <c r="I20" s="35" t="str">
        <f t="shared" si="0"/>
        <v>Tốt</v>
      </c>
      <c r="J20" s="34">
        <f>VLOOKUP(B20,[1]Sheet1!B$4:K$8446,9,0)</f>
        <v>82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2193</v>
      </c>
      <c r="C21" s="32" t="s">
        <v>689</v>
      </c>
      <c r="D21" s="37">
        <v>38844</v>
      </c>
      <c r="E21" s="34">
        <f>VLOOKUP(B21,[1]Sheet1!B$4:L$8446,4,0)</f>
        <v>94</v>
      </c>
      <c r="F21" s="34">
        <f>VLOOKUP(B21,[1]Sheet1!B$4:F$8446,5,0)</f>
        <v>94</v>
      </c>
      <c r="G21" s="34">
        <f>VLOOKUP(B21,[1]Sheet1!B$4:J$8446,6,0)</f>
        <v>94</v>
      </c>
      <c r="H21" s="34">
        <f>VLOOKUP(B21,[1]Sheet1!B$4:H$8446,7,0)</f>
        <v>94</v>
      </c>
      <c r="I21" s="35" t="str">
        <f t="shared" si="0"/>
        <v>Xuất sắc</v>
      </c>
      <c r="J21" s="34">
        <f>VLOOKUP(B21,[1]Sheet1!B$4:K$8446,9,0)</f>
        <v>94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2194</v>
      </c>
      <c r="C22" s="32" t="s">
        <v>688</v>
      </c>
      <c r="D22" s="37">
        <v>39073</v>
      </c>
      <c r="E22" s="34">
        <f>VLOOKUP(B22,[1]Sheet1!B$4:L$8446,4,0)</f>
        <v>82</v>
      </c>
      <c r="F22" s="34">
        <f>VLOOKUP(B22,[1]Sheet1!B$4:F$8446,5,0)</f>
        <v>82</v>
      </c>
      <c r="G22" s="34">
        <f>VLOOKUP(B22,[1]Sheet1!B$4:J$8446,6,0)</f>
        <v>82</v>
      </c>
      <c r="H22" s="34">
        <f>VLOOKUP(B22,[1]Sheet1!B$4:H$8446,7,0)</f>
        <v>82</v>
      </c>
      <c r="I22" s="35" t="str">
        <f t="shared" si="0"/>
        <v>Tốt</v>
      </c>
      <c r="J22" s="34">
        <f>VLOOKUP(B22,[1]Sheet1!B$4:K$8446,9,0)</f>
        <v>82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2195</v>
      </c>
      <c r="C23" s="32" t="s">
        <v>687</v>
      </c>
      <c r="D23" s="37">
        <v>38947</v>
      </c>
      <c r="E23" s="34">
        <f>VLOOKUP(B23,[1]Sheet1!B$4:L$8446,4,0)</f>
        <v>92</v>
      </c>
      <c r="F23" s="34">
        <f>VLOOKUP(B23,[1]Sheet1!B$4:F$8446,5,0)</f>
        <v>92</v>
      </c>
      <c r="G23" s="34">
        <f>VLOOKUP(B23,[1]Sheet1!B$4:J$8446,6,0)</f>
        <v>92</v>
      </c>
      <c r="H23" s="34">
        <f>VLOOKUP(B23,[1]Sheet1!B$4:H$8446,7,0)</f>
        <v>92</v>
      </c>
      <c r="I23" s="35" t="str">
        <f t="shared" si="0"/>
        <v>Xuất sắc</v>
      </c>
      <c r="J23" s="34">
        <f>VLOOKUP(B23,[1]Sheet1!B$4:K$8446,9,0)</f>
        <v>92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2196</v>
      </c>
      <c r="C24" s="32" t="s">
        <v>686</v>
      </c>
      <c r="D24" s="37">
        <v>38849</v>
      </c>
      <c r="E24" s="34">
        <f>VLOOKUP(B24,[1]Sheet1!B$4:L$8446,4,0)</f>
        <v>82</v>
      </c>
      <c r="F24" s="34">
        <f>VLOOKUP(B24,[1]Sheet1!B$4:F$8446,5,0)</f>
        <v>82</v>
      </c>
      <c r="G24" s="34">
        <f>VLOOKUP(B24,[1]Sheet1!B$4:J$8446,6,0)</f>
        <v>82</v>
      </c>
      <c r="H24" s="34">
        <f>VLOOKUP(B24,[1]Sheet1!B$4:H$8446,7,0)</f>
        <v>82</v>
      </c>
      <c r="I24" s="35" t="str">
        <f t="shared" si="0"/>
        <v>Tốt</v>
      </c>
      <c r="J24" s="34">
        <f>VLOOKUP(B24,[1]Sheet1!B$4:K$8446,9,0)</f>
        <v>82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2197</v>
      </c>
      <c r="C25" s="32" t="s">
        <v>278</v>
      </c>
      <c r="D25" s="37">
        <v>38821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2198</v>
      </c>
      <c r="C26" s="32" t="s">
        <v>690</v>
      </c>
      <c r="D26" s="37">
        <v>38928</v>
      </c>
      <c r="E26" s="34">
        <f>VLOOKUP(B26,[1]Sheet1!B$4:L$8446,4,0)</f>
        <v>92</v>
      </c>
      <c r="F26" s="34">
        <f>VLOOKUP(B26,[1]Sheet1!B$4:F$8446,5,0)</f>
        <v>92</v>
      </c>
      <c r="G26" s="34">
        <f>VLOOKUP(B26,[1]Sheet1!B$4:J$8446,6,0)</f>
        <v>92</v>
      </c>
      <c r="H26" s="34">
        <f>VLOOKUP(B26,[1]Sheet1!B$4:H$8446,7,0)</f>
        <v>92</v>
      </c>
      <c r="I26" s="35" t="str">
        <f t="shared" si="0"/>
        <v>Xuất sắc</v>
      </c>
      <c r="J26" s="34">
        <f>VLOOKUP(B26,[1]Sheet1!B$4:K$8446,9,0)</f>
        <v>92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2199</v>
      </c>
      <c r="C27" s="32" t="s">
        <v>691</v>
      </c>
      <c r="D27" s="37">
        <v>39020</v>
      </c>
      <c r="E27" s="34">
        <f>VLOOKUP(B27,[1]Sheet1!B$4:L$8446,4,0)</f>
        <v>90</v>
      </c>
      <c r="F27" s="34">
        <f>VLOOKUP(B27,[1]Sheet1!B$4:F$8446,5,0)</f>
        <v>90</v>
      </c>
      <c r="G27" s="34">
        <f>VLOOKUP(B27,[1]Sheet1!B$4:J$8446,6,0)</f>
        <v>90</v>
      </c>
      <c r="H27" s="34">
        <f>VLOOKUP(B27,[1]Sheet1!B$4:H$8446,7,0)</f>
        <v>90</v>
      </c>
      <c r="I27" s="35" t="str">
        <f t="shared" si="0"/>
        <v>Xuất sắc</v>
      </c>
      <c r="J27" s="34">
        <f>VLOOKUP(B27,[1]Sheet1!B$4:K$8446,9,0)</f>
        <v>90</v>
      </c>
      <c r="K27" s="35" t="str">
        <f t="shared" si="1"/>
        <v>Xuất sắc</v>
      </c>
    </row>
    <row r="28" spans="1:11" ht="15.75" x14ac:dyDescent="0.25">
      <c r="A28" s="12">
        <v>16</v>
      </c>
      <c r="B28" s="31" t="s">
        <v>2200</v>
      </c>
      <c r="C28" s="32" t="s">
        <v>692</v>
      </c>
      <c r="D28" s="37">
        <v>39081</v>
      </c>
      <c r="E28" s="34">
        <f>VLOOKUP(B28,[1]Sheet1!B$4:L$8446,4,0)</f>
        <v>85</v>
      </c>
      <c r="F28" s="34">
        <f>VLOOKUP(B28,[1]Sheet1!B$4:F$8446,5,0)</f>
        <v>85</v>
      </c>
      <c r="G28" s="34">
        <f>VLOOKUP(B28,[1]Sheet1!B$4:J$8446,6,0)</f>
        <v>85</v>
      </c>
      <c r="H28" s="34">
        <f>VLOOKUP(B28,[1]Sheet1!B$4:H$8446,7,0)</f>
        <v>85</v>
      </c>
      <c r="I28" s="35" t="str">
        <f t="shared" si="0"/>
        <v>Tốt</v>
      </c>
      <c r="J28" s="34">
        <f>VLOOKUP(B28,[1]Sheet1!B$4:K$8446,9,0)</f>
        <v>85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2201</v>
      </c>
      <c r="C29" s="32" t="s">
        <v>118</v>
      </c>
      <c r="D29" s="37">
        <v>38854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12">
        <v>18</v>
      </c>
      <c r="B30" s="31" t="s">
        <v>2202</v>
      </c>
      <c r="C30" s="32" t="s">
        <v>693</v>
      </c>
      <c r="D30" s="37">
        <v>38844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2203</v>
      </c>
      <c r="C31" s="32" t="s">
        <v>694</v>
      </c>
      <c r="D31" s="37">
        <v>38761</v>
      </c>
      <c r="E31" s="34">
        <f>VLOOKUP(B31,[1]Sheet1!B$4:L$8446,4,0)</f>
        <v>87</v>
      </c>
      <c r="F31" s="34">
        <f>VLOOKUP(B31,[1]Sheet1!B$4:F$8446,5,0)</f>
        <v>87</v>
      </c>
      <c r="G31" s="34">
        <f>VLOOKUP(B31,[1]Sheet1!B$4:J$8446,6,0)</f>
        <v>87</v>
      </c>
      <c r="H31" s="34">
        <f>VLOOKUP(B31,[1]Sheet1!B$4:H$8446,7,0)</f>
        <v>87</v>
      </c>
      <c r="I31" s="35" t="str">
        <f t="shared" si="0"/>
        <v>Tốt</v>
      </c>
      <c r="J31" s="34">
        <f>VLOOKUP(B31,[1]Sheet1!B$4:K$8446,9,0)</f>
        <v>87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2204</v>
      </c>
      <c r="C32" s="32" t="s">
        <v>695</v>
      </c>
      <c r="D32" s="37">
        <v>38900</v>
      </c>
      <c r="E32" s="34">
        <f>VLOOKUP(B32,[1]Sheet1!B$4:L$8446,4,0)</f>
        <v>90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2205</v>
      </c>
      <c r="C33" s="32" t="s">
        <v>281</v>
      </c>
      <c r="D33" s="37">
        <v>38948</v>
      </c>
      <c r="E33" s="34">
        <f>VLOOKUP(B33,[1]Sheet1!B$4:L$8446,4,0)</f>
        <v>86</v>
      </c>
      <c r="F33" s="34">
        <f>VLOOKUP(B33,[1]Sheet1!B$4:F$8446,5,0)</f>
        <v>96</v>
      </c>
      <c r="G33" s="34">
        <f>VLOOKUP(B33,[1]Sheet1!B$4:J$8446,6,0)</f>
        <v>96</v>
      </c>
      <c r="H33" s="34">
        <f>VLOOKUP(B33,[1]Sheet1!B$4:H$8446,7,0)</f>
        <v>96</v>
      </c>
      <c r="I33" s="35" t="str">
        <f t="shared" si="0"/>
        <v>Xuất sắc</v>
      </c>
      <c r="J33" s="34">
        <f>VLOOKUP(B33,[1]Sheet1!B$4:K$8446,9,0)</f>
        <v>96</v>
      </c>
      <c r="K33" s="35" t="str">
        <f t="shared" si="1"/>
        <v>Xuất sắc</v>
      </c>
    </row>
    <row r="34" spans="1:11" ht="15.75" x14ac:dyDescent="0.25">
      <c r="A34" s="12">
        <v>22</v>
      </c>
      <c r="B34" s="31" t="s">
        <v>2206</v>
      </c>
      <c r="C34" s="32" t="s">
        <v>696</v>
      </c>
      <c r="D34" s="37">
        <v>38872</v>
      </c>
      <c r="E34" s="34">
        <f>VLOOKUP(B34,[1]Sheet1!B$4:L$8446,4,0)</f>
        <v>92</v>
      </c>
      <c r="F34" s="34">
        <f>VLOOKUP(B34,[1]Sheet1!B$4:F$8446,5,0)</f>
        <v>92</v>
      </c>
      <c r="G34" s="34">
        <f>VLOOKUP(B34,[1]Sheet1!B$4:J$8446,6,0)</f>
        <v>92</v>
      </c>
      <c r="H34" s="34">
        <f>VLOOKUP(B34,[1]Sheet1!B$4:H$8446,7,0)</f>
        <v>92</v>
      </c>
      <c r="I34" s="35" t="str">
        <f t="shared" si="0"/>
        <v>Xuất sắc</v>
      </c>
      <c r="J34" s="34">
        <f>VLOOKUP(B34,[1]Sheet1!B$4:K$8446,9,0)</f>
        <v>92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2207</v>
      </c>
      <c r="C35" s="32" t="s">
        <v>697</v>
      </c>
      <c r="D35" s="37">
        <v>39061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2208</v>
      </c>
      <c r="C36" s="32" t="s">
        <v>698</v>
      </c>
      <c r="D36" s="37">
        <v>38721</v>
      </c>
      <c r="E36" s="34">
        <f>VLOOKUP(B36,[1]Sheet1!B$4:L$8446,4,0)</f>
        <v>82</v>
      </c>
      <c r="F36" s="34">
        <f>VLOOKUP(B36,[1]Sheet1!B$4:F$8446,5,0)</f>
        <v>82</v>
      </c>
      <c r="G36" s="34">
        <f>VLOOKUP(B36,[1]Sheet1!B$4:J$8446,6,0)</f>
        <v>82</v>
      </c>
      <c r="H36" s="34">
        <f>VLOOKUP(B36,[1]Sheet1!B$4:H$8446,7,0)</f>
        <v>82</v>
      </c>
      <c r="I36" s="35" t="str">
        <f t="shared" si="0"/>
        <v>Tốt</v>
      </c>
      <c r="J36" s="34">
        <f>VLOOKUP(B36,[1]Sheet1!B$4:K$8446,9,0)</f>
        <v>82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2209</v>
      </c>
      <c r="C37" s="32" t="s">
        <v>699</v>
      </c>
      <c r="D37" s="37">
        <v>39070</v>
      </c>
      <c r="E37" s="34">
        <f>VLOOKUP(B37,[1]Sheet1!B$4:L$8446,4,0)</f>
        <v>85</v>
      </c>
      <c r="F37" s="34">
        <f>VLOOKUP(B37,[1]Sheet1!B$4:F$8446,5,0)</f>
        <v>85</v>
      </c>
      <c r="G37" s="34">
        <f>VLOOKUP(B37,[1]Sheet1!B$4:J$8446,6,0)</f>
        <v>85</v>
      </c>
      <c r="H37" s="34">
        <f>VLOOKUP(B37,[1]Sheet1!B$4:H$8446,7,0)</f>
        <v>85</v>
      </c>
      <c r="I37" s="35" t="str">
        <f t="shared" si="0"/>
        <v>Tốt</v>
      </c>
      <c r="J37" s="34">
        <f>VLOOKUP(B37,[1]Sheet1!B$4:K$8446,9,0)</f>
        <v>85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2210</v>
      </c>
      <c r="C38" s="32" t="s">
        <v>178</v>
      </c>
      <c r="D38" s="37">
        <v>38930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2211</v>
      </c>
      <c r="C39" s="32" t="s">
        <v>701</v>
      </c>
      <c r="D39" s="37">
        <v>39034</v>
      </c>
      <c r="E39" s="34">
        <f>VLOOKUP(B39,[1]Sheet1!B$4:L$8446,4,0)</f>
        <v>82</v>
      </c>
      <c r="F39" s="34">
        <f>VLOOKUP(B39,[1]Sheet1!B$4:F$8446,5,0)</f>
        <v>82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2212</v>
      </c>
      <c r="C40" s="32" t="s">
        <v>305</v>
      </c>
      <c r="D40" s="37">
        <v>39040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2213</v>
      </c>
      <c r="C41" s="32" t="s">
        <v>702</v>
      </c>
      <c r="D41" s="37">
        <v>39043</v>
      </c>
      <c r="E41" s="34">
        <f>VLOOKUP(B41,[1]Sheet1!B$4:L$8446,4,0)</f>
        <v>87</v>
      </c>
      <c r="F41" s="34">
        <f>VLOOKUP(B41,[1]Sheet1!B$4:F$8446,5,0)</f>
        <v>87</v>
      </c>
      <c r="G41" s="34">
        <f>VLOOKUP(B41,[1]Sheet1!B$4:J$8446,6,0)</f>
        <v>82</v>
      </c>
      <c r="H41" s="34">
        <f>VLOOKUP(B41,[1]Sheet1!B$4:H$8446,7,0)</f>
        <v>82</v>
      </c>
      <c r="I41" s="35" t="str">
        <f t="shared" si="0"/>
        <v>Tốt</v>
      </c>
      <c r="J41" s="34">
        <f>VLOOKUP(B41,[1]Sheet1!B$4:K$8446,9,0)</f>
        <v>82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2214</v>
      </c>
      <c r="C42" s="32" t="s">
        <v>703</v>
      </c>
      <c r="D42" s="37">
        <v>38562</v>
      </c>
      <c r="E42" s="34">
        <f>VLOOKUP(B42,[1]Sheet1!B$4:L$8446,4,0)</f>
        <v>94</v>
      </c>
      <c r="F42" s="34">
        <f>VLOOKUP(B42,[1]Sheet1!B$4:F$8446,5,0)</f>
        <v>94</v>
      </c>
      <c r="G42" s="34">
        <f>VLOOKUP(B42,[1]Sheet1!B$4:J$8446,6,0)</f>
        <v>94</v>
      </c>
      <c r="H42" s="34">
        <f>VLOOKUP(B42,[1]Sheet1!B$4:H$8446,7,0)</f>
        <v>94</v>
      </c>
      <c r="I42" s="35" t="str">
        <f t="shared" si="0"/>
        <v>Xuất sắc</v>
      </c>
      <c r="J42" s="34">
        <f>VLOOKUP(B42,[1]Sheet1!B$4:K$8446,9,0)</f>
        <v>94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2215</v>
      </c>
      <c r="C43" s="32" t="s">
        <v>704</v>
      </c>
      <c r="D43" s="37">
        <v>39023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2216</v>
      </c>
      <c r="C44" s="32" t="s">
        <v>705</v>
      </c>
      <c r="D44" s="37">
        <v>39022</v>
      </c>
      <c r="E44" s="34">
        <f>VLOOKUP(B44,[1]Sheet1!B$4:L$8446,4,0)</f>
        <v>92</v>
      </c>
      <c r="F44" s="34">
        <f>VLOOKUP(B44,[1]Sheet1!B$4:F$8446,5,0)</f>
        <v>92</v>
      </c>
      <c r="G44" s="34">
        <f>VLOOKUP(B44,[1]Sheet1!B$4:J$8446,6,0)</f>
        <v>92</v>
      </c>
      <c r="H44" s="34">
        <f>VLOOKUP(B44,[1]Sheet1!B$4:H$8446,7,0)</f>
        <v>92</v>
      </c>
      <c r="I44" s="35" t="str">
        <f t="shared" si="0"/>
        <v>Xuất sắc</v>
      </c>
      <c r="J44" s="34">
        <f>VLOOKUP(B44,[1]Sheet1!B$4:K$8446,9,0)</f>
        <v>92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2217</v>
      </c>
      <c r="C45" s="32" t="s">
        <v>706</v>
      </c>
      <c r="D45" s="37">
        <v>38788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2218</v>
      </c>
      <c r="C46" s="32" t="s">
        <v>707</v>
      </c>
      <c r="D46" s="37">
        <v>38957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2219</v>
      </c>
      <c r="C47" s="32" t="s">
        <v>708</v>
      </c>
      <c r="D47" s="37">
        <v>39041</v>
      </c>
      <c r="E47" s="34">
        <f>VLOOKUP(B47,[1]Sheet1!B$4:L$8446,4,0)</f>
        <v>80</v>
      </c>
      <c r="F47" s="34">
        <f>VLOOKUP(B47,[1]Sheet1!B$4:F$8446,5,0)</f>
        <v>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2220</v>
      </c>
      <c r="C48" s="32" t="s">
        <v>709</v>
      </c>
      <c r="D48" s="37">
        <v>38712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2221</v>
      </c>
      <c r="C49" s="32" t="s">
        <v>710</v>
      </c>
      <c r="D49" s="37">
        <v>38908</v>
      </c>
      <c r="E49" s="34">
        <f>VLOOKUP(B49,[1]Sheet1!B$4:L$8446,4,0)</f>
        <v>84</v>
      </c>
      <c r="F49" s="34">
        <f>VLOOKUP(B49,[1]Sheet1!B$4:F$8446,5,0)</f>
        <v>84</v>
      </c>
      <c r="G49" s="34">
        <f>VLOOKUP(B49,[1]Sheet1!B$4:J$8446,6,0)</f>
        <v>84</v>
      </c>
      <c r="H49" s="34">
        <f>VLOOKUP(B49,[1]Sheet1!B$4:H$8446,7,0)</f>
        <v>84</v>
      </c>
      <c r="I49" s="35" t="str">
        <f t="shared" si="0"/>
        <v>Tốt</v>
      </c>
      <c r="J49" s="34">
        <f>VLOOKUP(B49,[1]Sheet1!B$4:K$8446,9,0)</f>
        <v>84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2222</v>
      </c>
      <c r="C50" s="32" t="s">
        <v>420</v>
      </c>
      <c r="D50" s="37">
        <v>38948</v>
      </c>
      <c r="E50" s="34">
        <f>VLOOKUP(B50,[1]Sheet1!B$4:L$8446,4,0)</f>
        <v>92</v>
      </c>
      <c r="F50" s="34">
        <f>VLOOKUP(B50,[1]Sheet1!B$4:F$8446,5,0)</f>
        <v>92</v>
      </c>
      <c r="G50" s="34">
        <f>VLOOKUP(B50,[1]Sheet1!B$4:J$8446,6,0)</f>
        <v>92</v>
      </c>
      <c r="H50" s="34">
        <f>VLOOKUP(B50,[1]Sheet1!B$4:H$8446,7,0)</f>
        <v>92</v>
      </c>
      <c r="I50" s="35" t="str">
        <f t="shared" si="0"/>
        <v>Xuất sắc</v>
      </c>
      <c r="J50" s="34">
        <f>VLOOKUP(B50,[1]Sheet1!B$4:K$8446,9,0)</f>
        <v>92</v>
      </c>
      <c r="K50" s="35" t="str">
        <f t="shared" si="1"/>
        <v>Xuất sắc</v>
      </c>
    </row>
    <row r="52" spans="1:11" x14ac:dyDescent="0.25">
      <c r="A52" s="43" t="s">
        <v>2774</v>
      </c>
      <c r="B52" s="43"/>
      <c r="C52" s="43"/>
    </row>
  </sheetData>
  <mergeCells count="19">
    <mergeCell ref="A6:K6"/>
    <mergeCell ref="A1:D1"/>
    <mergeCell ref="G1:K1"/>
    <mergeCell ref="A2:D2"/>
    <mergeCell ref="G2:K2"/>
    <mergeCell ref="A5:K5"/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90CB-FE2F-45A0-988A-A332E52F9A98}">
  <dimension ref="A1:K54"/>
  <sheetViews>
    <sheetView topLeftCell="A36" workbookViewId="0">
      <selection activeCell="B13" sqref="B13:K5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2775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2224</v>
      </c>
      <c r="C13" s="32" t="s">
        <v>123</v>
      </c>
      <c r="D13" s="37">
        <v>38869</v>
      </c>
      <c r="E13" s="34">
        <f>VLOOKUP(B13,[1]Sheet1!B$4:L$8446,4,0)</f>
        <v>80</v>
      </c>
      <c r="F13" s="34">
        <f>VLOOKUP(B13,[1]Sheet1!B$4:F$8446,5,0)</f>
        <v>82</v>
      </c>
      <c r="G13" s="34">
        <f>VLOOKUP(B13,[1]Sheet1!B$4:J$8446,6,0)</f>
        <v>82</v>
      </c>
      <c r="H13" s="34">
        <f>VLOOKUP(B13,[1]Sheet1!B$4:H$8446,7,0)</f>
        <v>82</v>
      </c>
      <c r="I13" s="35" t="str">
        <f t="shared" ref="I13:I52" si="0">IF(H13&gt;=90,"Xuất sắc",IF(H13&gt;=80,"Tốt", IF(H13&gt;=65,"Khá",IF(H13&gt;=50,"Trung bình", IF(H13&gt;=35, "Yếu", "Kém")))))</f>
        <v>Tốt</v>
      </c>
      <c r="J13" s="34">
        <f>VLOOKUP(B13,[1]Sheet1!B$4:K$8446,9,0)</f>
        <v>82</v>
      </c>
      <c r="K13" s="35" t="str">
        <f t="shared" ref="K13:K52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2225</v>
      </c>
      <c r="C14" s="32" t="s">
        <v>83</v>
      </c>
      <c r="D14" s="37">
        <v>38798</v>
      </c>
      <c r="E14" s="34">
        <f>VLOOKUP(B14,[1]Sheet1!B$4:L$8446,4,0)</f>
        <v>94</v>
      </c>
      <c r="F14" s="34">
        <f>VLOOKUP(B14,[1]Sheet1!B$4:F$8446,5,0)</f>
        <v>94</v>
      </c>
      <c r="G14" s="34">
        <f>VLOOKUP(B14,[1]Sheet1!B$4:J$8446,6,0)</f>
        <v>94</v>
      </c>
      <c r="H14" s="34">
        <f>VLOOKUP(B14,[1]Sheet1!B$4:H$8446,7,0)</f>
        <v>94</v>
      </c>
      <c r="I14" s="35" t="str">
        <f t="shared" si="0"/>
        <v>Xuất sắc</v>
      </c>
      <c r="J14" s="34">
        <f>VLOOKUP(B14,[1]Sheet1!B$4:K$8446,9,0)</f>
        <v>94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2226</v>
      </c>
      <c r="C15" s="32" t="s">
        <v>55</v>
      </c>
      <c r="D15" s="37">
        <v>38922</v>
      </c>
      <c r="E15" s="34">
        <f>VLOOKUP(B15,[1]Sheet1!B$4:L$8446,4,0)</f>
        <v>82</v>
      </c>
      <c r="F15" s="34">
        <f>VLOOKUP(B15,[1]Sheet1!B$4:F$8446,5,0)</f>
        <v>74</v>
      </c>
      <c r="G15" s="34">
        <f>VLOOKUP(B15,[1]Sheet1!B$4:J$8446,6,0)</f>
        <v>74</v>
      </c>
      <c r="H15" s="34">
        <f>VLOOKUP(B15,[1]Sheet1!B$4:H$8446,7,0)</f>
        <v>74</v>
      </c>
      <c r="I15" s="35" t="str">
        <f t="shared" si="0"/>
        <v>Khá</v>
      </c>
      <c r="J15" s="34">
        <f>VLOOKUP(B15,[1]Sheet1!B$4:K$8446,9,0)</f>
        <v>74</v>
      </c>
      <c r="K15" s="35" t="str">
        <f t="shared" si="1"/>
        <v>Khá</v>
      </c>
    </row>
    <row r="16" spans="1:11" ht="15.75" x14ac:dyDescent="0.25">
      <c r="A16" s="12">
        <v>4</v>
      </c>
      <c r="B16" s="31" t="s">
        <v>2227</v>
      </c>
      <c r="C16" s="32" t="s">
        <v>712</v>
      </c>
      <c r="D16" s="37">
        <v>38906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2228</v>
      </c>
      <c r="C17" s="32" t="s">
        <v>413</v>
      </c>
      <c r="D17" s="37">
        <v>38908</v>
      </c>
      <c r="E17" s="34">
        <f>VLOOKUP(B17,[1]Sheet1!B$4:L$8446,4,0)</f>
        <v>70</v>
      </c>
      <c r="F17" s="34">
        <f>VLOOKUP(B17,[1]Sheet1!B$4:F$8446,5,0)</f>
        <v>67</v>
      </c>
      <c r="G17" s="34">
        <f>VLOOKUP(B17,[1]Sheet1!B$4:J$8446,6,0)</f>
        <v>67</v>
      </c>
      <c r="H17" s="34">
        <f>VLOOKUP(B17,[1]Sheet1!B$4:H$8446,7,0)</f>
        <v>67</v>
      </c>
      <c r="I17" s="35" t="str">
        <f t="shared" si="0"/>
        <v>Khá</v>
      </c>
      <c r="J17" s="34">
        <f>VLOOKUP(B17,[1]Sheet1!B$4:K$8446,9,0)</f>
        <v>67</v>
      </c>
      <c r="K17" s="35" t="str">
        <f t="shared" si="1"/>
        <v>Khá</v>
      </c>
    </row>
    <row r="18" spans="1:11" ht="15.75" x14ac:dyDescent="0.25">
      <c r="A18" s="12">
        <v>6</v>
      </c>
      <c r="B18" s="31" t="s">
        <v>2229</v>
      </c>
      <c r="C18" s="32" t="s">
        <v>713</v>
      </c>
      <c r="D18" s="37">
        <v>39026</v>
      </c>
      <c r="E18" s="34">
        <f>VLOOKUP(B18,[1]Sheet1!B$4:L$8446,4,0)</f>
        <v>70</v>
      </c>
      <c r="F18" s="34">
        <f>VLOOKUP(B18,[1]Sheet1!B$4:F$8446,5,0)</f>
        <v>70</v>
      </c>
      <c r="G18" s="34">
        <f>VLOOKUP(B18,[1]Sheet1!B$4:J$8446,6,0)</f>
        <v>70</v>
      </c>
      <c r="H18" s="34">
        <f>VLOOKUP(B18,[1]Sheet1!B$4:H$8446,7,0)</f>
        <v>70</v>
      </c>
      <c r="I18" s="35" t="str">
        <f t="shared" si="0"/>
        <v>Khá</v>
      </c>
      <c r="J18" s="34">
        <f>VLOOKUP(B18,[1]Sheet1!B$4:K$8446,9,0)</f>
        <v>70</v>
      </c>
      <c r="K18" s="35" t="str">
        <f t="shared" si="1"/>
        <v>Khá</v>
      </c>
    </row>
    <row r="19" spans="1:11" ht="15.75" x14ac:dyDescent="0.25">
      <c r="A19" s="12">
        <v>7</v>
      </c>
      <c r="B19" s="31" t="s">
        <v>2230</v>
      </c>
      <c r="C19" s="32" t="s">
        <v>685</v>
      </c>
      <c r="D19" s="37">
        <v>38900</v>
      </c>
      <c r="E19" s="34">
        <f>VLOOKUP(B19,[1]Sheet1!B$4:L$8446,4,0)</f>
        <v>80</v>
      </c>
      <c r="F19" s="34">
        <f>VLOOKUP(B19,[1]Sheet1!B$4:F$8446,5,0)</f>
        <v>82</v>
      </c>
      <c r="G19" s="34">
        <f>VLOOKUP(B19,[1]Sheet1!B$4:J$8446,6,0)</f>
        <v>82</v>
      </c>
      <c r="H19" s="34">
        <f>VLOOKUP(B19,[1]Sheet1!B$4:H$8446,7,0)</f>
        <v>82</v>
      </c>
      <c r="I19" s="35" t="str">
        <f t="shared" si="0"/>
        <v>Tốt</v>
      </c>
      <c r="J19" s="34">
        <f>VLOOKUP(B19,[1]Sheet1!B$4:K$8446,9,0)</f>
        <v>82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2231</v>
      </c>
      <c r="C20" s="32" t="s">
        <v>716</v>
      </c>
      <c r="D20" s="37">
        <v>38976</v>
      </c>
      <c r="E20" s="34">
        <f>VLOOKUP(B20,[1]Sheet1!B$4:L$8446,4,0)</f>
        <v>70</v>
      </c>
      <c r="F20" s="34">
        <f>VLOOKUP(B20,[1]Sheet1!B$4:F$8446,5,0)</f>
        <v>70</v>
      </c>
      <c r="G20" s="34">
        <f>VLOOKUP(B20,[1]Sheet1!B$4:J$8446,6,0)</f>
        <v>70</v>
      </c>
      <c r="H20" s="34">
        <f>VLOOKUP(B20,[1]Sheet1!B$4:H$8446,7,0)</f>
        <v>70</v>
      </c>
      <c r="I20" s="35" t="str">
        <f t="shared" si="0"/>
        <v>Khá</v>
      </c>
      <c r="J20" s="34">
        <f>VLOOKUP(B20,[1]Sheet1!B$4:K$8446,9,0)</f>
        <v>70</v>
      </c>
      <c r="K20" s="35" t="str">
        <f t="shared" si="1"/>
        <v>Khá</v>
      </c>
    </row>
    <row r="21" spans="1:11" ht="15.75" x14ac:dyDescent="0.25">
      <c r="A21" s="12">
        <v>9</v>
      </c>
      <c r="B21" s="31" t="s">
        <v>2232</v>
      </c>
      <c r="C21" s="32" t="s">
        <v>717</v>
      </c>
      <c r="D21" s="37">
        <v>39071</v>
      </c>
      <c r="E21" s="34">
        <f>VLOOKUP(B21,[1]Sheet1!B$4:L$8446,4,0)</f>
        <v>80</v>
      </c>
      <c r="F21" s="34">
        <f>VLOOKUP(B21,[1]Sheet1!B$4:F$8446,5,0)</f>
        <v>70</v>
      </c>
      <c r="G21" s="34">
        <f>VLOOKUP(B21,[1]Sheet1!B$4:J$8446,6,0)</f>
        <v>70</v>
      </c>
      <c r="H21" s="34">
        <f>VLOOKUP(B21,[1]Sheet1!B$4:H$8446,7,0)</f>
        <v>70</v>
      </c>
      <c r="I21" s="35" t="str">
        <f t="shared" si="0"/>
        <v>Khá</v>
      </c>
      <c r="J21" s="34">
        <f>VLOOKUP(B21,[1]Sheet1!B$4:K$8446,9,0)</f>
        <v>70</v>
      </c>
      <c r="K21" s="35" t="str">
        <f t="shared" si="1"/>
        <v>Khá</v>
      </c>
    </row>
    <row r="22" spans="1:11" ht="15.75" x14ac:dyDescent="0.25">
      <c r="A22" s="12">
        <v>10</v>
      </c>
      <c r="B22" s="31" t="s">
        <v>2233</v>
      </c>
      <c r="C22" s="32" t="s">
        <v>715</v>
      </c>
      <c r="D22" s="37">
        <v>38598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2234</v>
      </c>
      <c r="C23" s="32" t="s">
        <v>714</v>
      </c>
      <c r="D23" s="37">
        <v>38886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2235</v>
      </c>
      <c r="C24" s="32" t="s">
        <v>278</v>
      </c>
      <c r="D24" s="37">
        <v>38810</v>
      </c>
      <c r="E24" s="34">
        <f>VLOOKUP(B24,[1]Sheet1!B$4:L$8446,4,0)</f>
        <v>87</v>
      </c>
      <c r="F24" s="34">
        <f>VLOOKUP(B24,[1]Sheet1!B$4:F$8446,5,0)</f>
        <v>84</v>
      </c>
      <c r="G24" s="34">
        <f>VLOOKUP(B24,[1]Sheet1!B$4:J$8446,6,0)</f>
        <v>84</v>
      </c>
      <c r="H24" s="34">
        <f>VLOOKUP(B24,[1]Sheet1!B$4:H$8446,7,0)</f>
        <v>84</v>
      </c>
      <c r="I24" s="35" t="str">
        <f t="shared" si="0"/>
        <v>Tốt</v>
      </c>
      <c r="J24" s="34">
        <f>VLOOKUP(B24,[1]Sheet1!B$4:K$8446,9,0)</f>
        <v>84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2236</v>
      </c>
      <c r="C25" s="32" t="s">
        <v>476</v>
      </c>
      <c r="D25" s="37">
        <v>38968</v>
      </c>
      <c r="E25" s="34">
        <f>VLOOKUP(B25,[1]Sheet1!B$4:L$8446,4,0)</f>
        <v>70</v>
      </c>
      <c r="F25" s="34">
        <f>VLOOKUP(B25,[1]Sheet1!B$4:F$8446,5,0)</f>
        <v>72</v>
      </c>
      <c r="G25" s="34">
        <f>VLOOKUP(B25,[1]Sheet1!B$4:J$8446,6,0)</f>
        <v>72</v>
      </c>
      <c r="H25" s="34">
        <f>VLOOKUP(B25,[1]Sheet1!B$4:H$8446,7,0)</f>
        <v>72</v>
      </c>
      <c r="I25" s="35" t="str">
        <f t="shared" si="0"/>
        <v>Khá</v>
      </c>
      <c r="J25" s="34">
        <f>VLOOKUP(B25,[1]Sheet1!B$4:K$8446,9,0)</f>
        <v>72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2237</v>
      </c>
      <c r="C26" s="32" t="s">
        <v>718</v>
      </c>
      <c r="D26" s="37">
        <v>38790</v>
      </c>
      <c r="E26" s="34">
        <f>VLOOKUP(B26,[1]Sheet1!B$4:L$8446,4,0)</f>
        <v>80</v>
      </c>
      <c r="F26" s="34">
        <f>VLOOKUP(B26,[1]Sheet1!B$4:F$8446,5,0)</f>
        <v>70</v>
      </c>
      <c r="G26" s="34">
        <f>VLOOKUP(B26,[1]Sheet1!B$4:J$8446,6,0)</f>
        <v>70</v>
      </c>
      <c r="H26" s="34">
        <f>VLOOKUP(B26,[1]Sheet1!B$4:H$8446,7,0)</f>
        <v>70</v>
      </c>
      <c r="I26" s="35" t="str">
        <f t="shared" si="0"/>
        <v>Khá</v>
      </c>
      <c r="J26" s="34">
        <f>VLOOKUP(B26,[1]Sheet1!B$4:K$8446,9,0)</f>
        <v>70</v>
      </c>
      <c r="K26" s="35" t="str">
        <f t="shared" si="1"/>
        <v>Khá</v>
      </c>
    </row>
    <row r="27" spans="1:11" ht="15.75" x14ac:dyDescent="0.25">
      <c r="A27" s="12">
        <v>15</v>
      </c>
      <c r="B27" s="31" t="s">
        <v>2238</v>
      </c>
      <c r="C27" s="32" t="s">
        <v>719</v>
      </c>
      <c r="D27" s="37">
        <v>38802</v>
      </c>
      <c r="E27" s="34">
        <f>VLOOKUP(B27,[1]Sheet1!B$4:L$8446,4,0)</f>
        <v>82</v>
      </c>
      <c r="F27" s="34">
        <f>VLOOKUP(B27,[1]Sheet1!B$4:F$8446,5,0)</f>
        <v>82</v>
      </c>
      <c r="G27" s="34">
        <f>VLOOKUP(B27,[1]Sheet1!B$4:J$8446,6,0)</f>
        <v>82</v>
      </c>
      <c r="H27" s="34">
        <f>VLOOKUP(B27,[1]Sheet1!B$4:H$8446,7,0)</f>
        <v>82</v>
      </c>
      <c r="I27" s="35" t="str">
        <f t="shared" si="0"/>
        <v>Tốt</v>
      </c>
      <c r="J27" s="34">
        <f>VLOOKUP(B27,[1]Sheet1!B$4:K$8446,9,0)</f>
        <v>82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2239</v>
      </c>
      <c r="C28" s="32" t="s">
        <v>118</v>
      </c>
      <c r="D28" s="37">
        <v>38913</v>
      </c>
      <c r="E28" s="34">
        <f>VLOOKUP(B28,[1]Sheet1!B$4:L$8446,4,0)</f>
        <v>70</v>
      </c>
      <c r="F28" s="34">
        <f>VLOOKUP(B28,[1]Sheet1!B$4:F$8446,5,0)</f>
        <v>67</v>
      </c>
      <c r="G28" s="34">
        <f>VLOOKUP(B28,[1]Sheet1!B$4:J$8446,6,0)</f>
        <v>67</v>
      </c>
      <c r="H28" s="34">
        <f>VLOOKUP(B28,[1]Sheet1!B$4:H$8446,7,0)</f>
        <v>67</v>
      </c>
      <c r="I28" s="35" t="str">
        <f t="shared" si="0"/>
        <v>Khá</v>
      </c>
      <c r="J28" s="34">
        <f>VLOOKUP(B28,[1]Sheet1!B$4:K$8446,9,0)</f>
        <v>67</v>
      </c>
      <c r="K28" s="35" t="str">
        <f t="shared" si="1"/>
        <v>Khá</v>
      </c>
    </row>
    <row r="29" spans="1:11" ht="15.75" x14ac:dyDescent="0.25">
      <c r="A29" s="12">
        <v>17</v>
      </c>
      <c r="B29" s="31" t="s">
        <v>2240</v>
      </c>
      <c r="C29" s="32" t="s">
        <v>477</v>
      </c>
      <c r="D29" s="37">
        <v>39059</v>
      </c>
      <c r="E29" s="34">
        <f>VLOOKUP(B29,[1]Sheet1!B$4:L$8446,4,0)</f>
        <v>70</v>
      </c>
      <c r="F29" s="34">
        <f>VLOOKUP(B29,[1]Sheet1!B$4:F$8446,5,0)</f>
        <v>70</v>
      </c>
      <c r="G29" s="34">
        <f>VLOOKUP(B29,[1]Sheet1!B$4:J$8446,6,0)</f>
        <v>70</v>
      </c>
      <c r="H29" s="34">
        <f>VLOOKUP(B29,[1]Sheet1!B$4:H$8446,7,0)</f>
        <v>70</v>
      </c>
      <c r="I29" s="35" t="str">
        <f t="shared" si="0"/>
        <v>Khá</v>
      </c>
      <c r="J29" s="34">
        <f>VLOOKUP(B29,[1]Sheet1!B$4:K$8446,9,0)</f>
        <v>70</v>
      </c>
      <c r="K29" s="35" t="str">
        <f t="shared" si="1"/>
        <v>Khá</v>
      </c>
    </row>
    <row r="30" spans="1:11" ht="15.75" x14ac:dyDescent="0.25">
      <c r="A30" s="12">
        <v>18</v>
      </c>
      <c r="B30" s="31" t="s">
        <v>2241</v>
      </c>
      <c r="C30" s="32" t="s">
        <v>720</v>
      </c>
      <c r="D30" s="37">
        <v>38401</v>
      </c>
      <c r="E30" s="34">
        <f>VLOOKUP(B30,[1]Sheet1!B$4:L$8446,4,0)</f>
        <v>90</v>
      </c>
      <c r="F30" s="34">
        <f>VLOOKUP(B30,[1]Sheet1!B$4:F$8446,5,0)</f>
        <v>88</v>
      </c>
      <c r="G30" s="34">
        <f>VLOOKUP(B30,[1]Sheet1!B$4:J$8446,6,0)</f>
        <v>88</v>
      </c>
      <c r="H30" s="34">
        <f>VLOOKUP(B30,[1]Sheet1!B$4:H$8446,7,0)</f>
        <v>88</v>
      </c>
      <c r="I30" s="35" t="str">
        <f t="shared" si="0"/>
        <v>Tốt</v>
      </c>
      <c r="J30" s="34">
        <f>VLOOKUP(B30,[1]Sheet1!B$4:K$8446,9,0)</f>
        <v>88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2242</v>
      </c>
      <c r="C31" s="32" t="s">
        <v>721</v>
      </c>
      <c r="D31" s="37">
        <v>39005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2243</v>
      </c>
      <c r="C32" s="32" t="s">
        <v>722</v>
      </c>
      <c r="D32" s="37">
        <v>39066</v>
      </c>
      <c r="E32" s="34">
        <f>VLOOKUP(B32,[1]Sheet1!B$4:L$8446,4,0)</f>
        <v>90</v>
      </c>
      <c r="F32" s="34">
        <f>VLOOKUP(B32,[1]Sheet1!B$4:F$8446,5,0)</f>
        <v>94</v>
      </c>
      <c r="G32" s="34">
        <f>VLOOKUP(B32,[1]Sheet1!B$4:J$8446,6,0)</f>
        <v>94</v>
      </c>
      <c r="H32" s="34">
        <f>VLOOKUP(B32,[1]Sheet1!B$4:H$8446,7,0)</f>
        <v>94</v>
      </c>
      <c r="I32" s="35" t="str">
        <f t="shared" si="0"/>
        <v>Xuất sắc</v>
      </c>
      <c r="J32" s="34">
        <f>VLOOKUP(B32,[1]Sheet1!B$4:K$8446,9,0)</f>
        <v>94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2244</v>
      </c>
      <c r="C33" s="32" t="s">
        <v>723</v>
      </c>
      <c r="D33" s="37">
        <v>38910</v>
      </c>
      <c r="E33" s="34">
        <f>VLOOKUP(B33,[1]Sheet1!B$4:L$8446,4,0)</f>
        <v>70</v>
      </c>
      <c r="F33" s="34">
        <f>VLOOKUP(B33,[1]Sheet1!B$4:F$8446,5,0)</f>
        <v>69</v>
      </c>
      <c r="G33" s="34">
        <f>VLOOKUP(B33,[1]Sheet1!B$4:J$8446,6,0)</f>
        <v>69</v>
      </c>
      <c r="H33" s="34">
        <f>VLOOKUP(B33,[1]Sheet1!B$4:H$8446,7,0)</f>
        <v>69</v>
      </c>
      <c r="I33" s="35" t="str">
        <f t="shared" si="0"/>
        <v>Khá</v>
      </c>
      <c r="J33" s="34">
        <f>VLOOKUP(B33,[1]Sheet1!B$4:K$8446,9,0)</f>
        <v>69</v>
      </c>
      <c r="K33" s="35" t="str">
        <f t="shared" si="1"/>
        <v>Khá</v>
      </c>
    </row>
    <row r="34" spans="1:11" ht="15.75" x14ac:dyDescent="0.25">
      <c r="A34" s="12">
        <v>22</v>
      </c>
      <c r="B34" s="31" t="s">
        <v>2245</v>
      </c>
      <c r="C34" s="32" t="s">
        <v>724</v>
      </c>
      <c r="D34" s="37">
        <v>38884</v>
      </c>
      <c r="E34" s="34">
        <f>VLOOKUP(B34,[1]Sheet1!B$4:L$8446,4,0)</f>
        <v>0</v>
      </c>
      <c r="F34" s="34">
        <f>VLOOKUP(B34,[1]Sheet1!B$4:F$8446,5,0)</f>
        <v>0</v>
      </c>
      <c r="G34" s="34">
        <f>VLOOKUP(B34,[1]Sheet1!B$4:J$8446,6,0)</f>
        <v>0</v>
      </c>
      <c r="H34" s="34">
        <f>VLOOKUP(B34,[1]Sheet1!B$4:H$8446,7,0)</f>
        <v>0</v>
      </c>
      <c r="I34" s="35" t="str">
        <f t="shared" si="0"/>
        <v>Kém</v>
      </c>
      <c r="J34" s="34">
        <f>VLOOKUP(B34,[1]Sheet1!B$4:K$8446,9,0)</f>
        <v>0</v>
      </c>
      <c r="K34" s="35" t="str">
        <f t="shared" si="1"/>
        <v>Kém</v>
      </c>
    </row>
    <row r="35" spans="1:11" ht="15.75" x14ac:dyDescent="0.25">
      <c r="A35" s="12">
        <v>23</v>
      </c>
      <c r="B35" s="31" t="s">
        <v>2246</v>
      </c>
      <c r="C35" s="32" t="s">
        <v>725</v>
      </c>
      <c r="D35" s="37">
        <v>38859</v>
      </c>
      <c r="E35" s="34">
        <f>VLOOKUP(B35,[1]Sheet1!B$4:L$8446,4,0)</f>
        <v>94</v>
      </c>
      <c r="F35" s="34">
        <f>VLOOKUP(B35,[1]Sheet1!B$4:F$8446,5,0)</f>
        <v>94</v>
      </c>
      <c r="G35" s="34">
        <f>VLOOKUP(B35,[1]Sheet1!B$4:J$8446,6,0)</f>
        <v>94</v>
      </c>
      <c r="H35" s="34">
        <f>VLOOKUP(B35,[1]Sheet1!B$4:H$8446,7,0)</f>
        <v>94</v>
      </c>
      <c r="I35" s="35" t="str">
        <f t="shared" si="0"/>
        <v>Xuất sắc</v>
      </c>
      <c r="J35" s="34">
        <f>VLOOKUP(B35,[1]Sheet1!B$4:K$8446,9,0)</f>
        <v>94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2247</v>
      </c>
      <c r="C36" s="32" t="s">
        <v>726</v>
      </c>
      <c r="D36" s="37">
        <v>38762</v>
      </c>
      <c r="E36" s="34">
        <f>VLOOKUP(B36,[1]Sheet1!B$4:L$8446,4,0)</f>
        <v>90</v>
      </c>
      <c r="F36" s="34">
        <f>VLOOKUP(B36,[1]Sheet1!B$4:F$8446,5,0)</f>
        <v>92</v>
      </c>
      <c r="G36" s="34">
        <f>VLOOKUP(B36,[1]Sheet1!B$4:J$8446,6,0)</f>
        <v>92</v>
      </c>
      <c r="H36" s="34">
        <f>VLOOKUP(B36,[1]Sheet1!B$4:H$8446,7,0)</f>
        <v>92</v>
      </c>
      <c r="I36" s="35" t="str">
        <f t="shared" si="0"/>
        <v>Xuất sắc</v>
      </c>
      <c r="J36" s="34">
        <f>VLOOKUP(B36,[1]Sheet1!B$4:K$8446,9,0)</f>
        <v>92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2248</v>
      </c>
      <c r="C37" s="32" t="s">
        <v>727</v>
      </c>
      <c r="D37" s="37">
        <v>38916</v>
      </c>
      <c r="E37" s="34">
        <f>VLOOKUP(B37,[1]Sheet1!B$4:L$8446,4,0)</f>
        <v>90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2249</v>
      </c>
      <c r="C38" s="32" t="s">
        <v>271</v>
      </c>
      <c r="D38" s="37">
        <v>38803</v>
      </c>
      <c r="E38" s="34">
        <f>VLOOKUP(B38,[1]Sheet1!B$4:L$8446,4,0)</f>
        <v>90</v>
      </c>
      <c r="F38" s="34">
        <f>VLOOKUP(B38,[1]Sheet1!B$4:F$8446,5,0)</f>
        <v>85</v>
      </c>
      <c r="G38" s="34">
        <f>VLOOKUP(B38,[1]Sheet1!B$4:J$8446,6,0)</f>
        <v>85</v>
      </c>
      <c r="H38" s="34">
        <f>VLOOKUP(B38,[1]Sheet1!B$4:H$8446,7,0)</f>
        <v>85</v>
      </c>
      <c r="I38" s="35" t="str">
        <f t="shared" si="0"/>
        <v>Tốt</v>
      </c>
      <c r="J38" s="34">
        <f>VLOOKUP(B38,[1]Sheet1!B$4:K$8446,9,0)</f>
        <v>85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2250</v>
      </c>
      <c r="C39" s="32" t="s">
        <v>728</v>
      </c>
      <c r="D39" s="37">
        <v>39044</v>
      </c>
      <c r="E39" s="34">
        <f>VLOOKUP(B39,[1]Sheet1!B$4:L$8446,4,0)</f>
        <v>90</v>
      </c>
      <c r="F39" s="34">
        <f>VLOOKUP(B39,[1]Sheet1!B$4:F$8446,5,0)</f>
        <v>82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2251</v>
      </c>
      <c r="C40" s="32" t="s">
        <v>729</v>
      </c>
      <c r="D40" s="37">
        <v>38730</v>
      </c>
      <c r="E40" s="34">
        <f>VLOOKUP(B40,[1]Sheet1!B$4:L$8446,4,0)</f>
        <v>90</v>
      </c>
      <c r="F40" s="34">
        <f>VLOOKUP(B40,[1]Sheet1!B$4:F$8446,5,0)</f>
        <v>92</v>
      </c>
      <c r="G40" s="34">
        <f>VLOOKUP(B40,[1]Sheet1!B$4:J$8446,6,0)</f>
        <v>92</v>
      </c>
      <c r="H40" s="34">
        <f>VLOOKUP(B40,[1]Sheet1!B$4:H$8446,7,0)</f>
        <v>92</v>
      </c>
      <c r="I40" s="35" t="str">
        <f t="shared" si="0"/>
        <v>Xuất sắc</v>
      </c>
      <c r="J40" s="34">
        <f>VLOOKUP(B40,[1]Sheet1!B$4:K$8446,9,0)</f>
        <v>92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2252</v>
      </c>
      <c r="C41" s="32" t="s">
        <v>730</v>
      </c>
      <c r="D41" s="37">
        <v>38863</v>
      </c>
      <c r="E41" s="34">
        <f>VLOOKUP(B41,[1]Sheet1!B$4:L$8446,4,0)</f>
        <v>70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2253</v>
      </c>
      <c r="C42" s="32" t="s">
        <v>732</v>
      </c>
      <c r="D42" s="37">
        <v>39054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2254</v>
      </c>
      <c r="C43" s="32" t="s">
        <v>731</v>
      </c>
      <c r="D43" s="37">
        <v>38776</v>
      </c>
      <c r="E43" s="34">
        <f>VLOOKUP(B43,[1]Sheet1!B$4:L$8446,4,0)</f>
        <v>94</v>
      </c>
      <c r="F43" s="34">
        <f>VLOOKUP(B43,[1]Sheet1!B$4:F$8446,5,0)</f>
        <v>92</v>
      </c>
      <c r="G43" s="34">
        <f>VLOOKUP(B43,[1]Sheet1!B$4:J$8446,6,0)</f>
        <v>92</v>
      </c>
      <c r="H43" s="34">
        <f>VLOOKUP(B43,[1]Sheet1!B$4:H$8446,7,0)</f>
        <v>92</v>
      </c>
      <c r="I43" s="35" t="str">
        <f t="shared" si="0"/>
        <v>Xuất sắc</v>
      </c>
      <c r="J43" s="34">
        <f>VLOOKUP(B43,[1]Sheet1!B$4:K$8446,9,0)</f>
        <v>92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2255</v>
      </c>
      <c r="C44" s="32" t="s">
        <v>733</v>
      </c>
      <c r="D44" s="37">
        <v>39029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2256</v>
      </c>
      <c r="C45" s="32" t="s">
        <v>734</v>
      </c>
      <c r="D45" s="37">
        <v>39040</v>
      </c>
      <c r="E45" s="34">
        <f>VLOOKUP(B45,[1]Sheet1!B$4:L$8446,4,0)</f>
        <v>82</v>
      </c>
      <c r="F45" s="34">
        <f>VLOOKUP(B45,[1]Sheet1!B$4:F$8446,5,0)</f>
        <v>82</v>
      </c>
      <c r="G45" s="34">
        <f>VLOOKUP(B45,[1]Sheet1!B$4:J$8446,6,0)</f>
        <v>82</v>
      </c>
      <c r="H45" s="34">
        <f>VLOOKUP(B45,[1]Sheet1!B$4:H$8446,7,0)</f>
        <v>82</v>
      </c>
      <c r="I45" s="35" t="str">
        <f t="shared" si="0"/>
        <v>Tốt</v>
      </c>
      <c r="J45" s="34">
        <f>VLOOKUP(B45,[1]Sheet1!B$4:K$8446,9,0)</f>
        <v>82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2257</v>
      </c>
      <c r="C46" s="32" t="s">
        <v>735</v>
      </c>
      <c r="D46" s="37">
        <v>38812</v>
      </c>
      <c r="E46" s="34">
        <f>VLOOKUP(B46,[1]Sheet1!B$4:L$8446,4,0)</f>
        <v>92</v>
      </c>
      <c r="F46" s="34">
        <f>VLOOKUP(B46,[1]Sheet1!B$4:F$8446,5,0)</f>
        <v>92</v>
      </c>
      <c r="G46" s="34">
        <f>VLOOKUP(B46,[1]Sheet1!B$4:J$8446,6,0)</f>
        <v>92</v>
      </c>
      <c r="H46" s="34">
        <f>VLOOKUP(B46,[1]Sheet1!B$4:H$8446,7,0)</f>
        <v>92</v>
      </c>
      <c r="I46" s="35" t="str">
        <f t="shared" si="0"/>
        <v>Xuất sắc</v>
      </c>
      <c r="J46" s="34">
        <f>VLOOKUP(B46,[1]Sheet1!B$4:K$8446,9,0)</f>
        <v>92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2258</v>
      </c>
      <c r="C47" s="32" t="s">
        <v>736</v>
      </c>
      <c r="D47" s="37">
        <v>38847</v>
      </c>
      <c r="E47" s="34">
        <f>VLOOKUP(B47,[1]Sheet1!B$4:L$8446,4,0)</f>
        <v>94</v>
      </c>
      <c r="F47" s="34">
        <f>VLOOKUP(B47,[1]Sheet1!B$4:F$8446,5,0)</f>
        <v>96</v>
      </c>
      <c r="G47" s="34">
        <f>VLOOKUP(B47,[1]Sheet1!B$4:J$8446,6,0)</f>
        <v>96</v>
      </c>
      <c r="H47" s="34">
        <f>VLOOKUP(B47,[1]Sheet1!B$4:H$8446,7,0)</f>
        <v>96</v>
      </c>
      <c r="I47" s="35" t="str">
        <f t="shared" si="0"/>
        <v>Xuất sắc</v>
      </c>
      <c r="J47" s="34">
        <f>VLOOKUP(B47,[1]Sheet1!B$4:K$8446,9,0)</f>
        <v>96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2259</v>
      </c>
      <c r="C48" s="32" t="s">
        <v>737</v>
      </c>
      <c r="D48" s="37">
        <v>38871</v>
      </c>
      <c r="E48" s="34">
        <f>VLOOKUP(B48,[1]Sheet1!B$4:L$8446,4,0)</f>
        <v>80</v>
      </c>
      <c r="F48" s="34">
        <f>VLOOKUP(B48,[1]Sheet1!B$4:F$8446,5,0)</f>
        <v>79</v>
      </c>
      <c r="G48" s="34">
        <f>VLOOKUP(B48,[1]Sheet1!B$4:J$8446,6,0)</f>
        <v>79</v>
      </c>
      <c r="H48" s="34">
        <f>VLOOKUP(B48,[1]Sheet1!B$4:H$8446,7,0)</f>
        <v>79</v>
      </c>
      <c r="I48" s="35" t="str">
        <f t="shared" si="0"/>
        <v>Khá</v>
      </c>
      <c r="J48" s="34">
        <f>VLOOKUP(B48,[1]Sheet1!B$4:K$8446,9,0)</f>
        <v>79</v>
      </c>
      <c r="K48" s="35" t="str">
        <f t="shared" si="1"/>
        <v>Khá</v>
      </c>
    </row>
    <row r="49" spans="1:11" ht="15.75" x14ac:dyDescent="0.25">
      <c r="A49" s="12">
        <v>37</v>
      </c>
      <c r="B49" s="31" t="s">
        <v>2260</v>
      </c>
      <c r="C49" s="32" t="s">
        <v>739</v>
      </c>
      <c r="D49" s="37">
        <v>39013</v>
      </c>
      <c r="E49" s="34">
        <f>VLOOKUP(B49,[1]Sheet1!B$4:L$8446,4,0)</f>
        <v>80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2261</v>
      </c>
      <c r="C50" s="32" t="s">
        <v>738</v>
      </c>
      <c r="D50" s="37">
        <v>38781</v>
      </c>
      <c r="E50" s="34">
        <f>VLOOKUP(B50,[1]Sheet1!B$4:L$8446,4,0)</f>
        <v>70</v>
      </c>
      <c r="F50" s="34">
        <f>VLOOKUP(B50,[1]Sheet1!B$4:F$8446,5,0)</f>
        <v>79</v>
      </c>
      <c r="G50" s="34">
        <f>VLOOKUP(B50,[1]Sheet1!B$4:J$8446,6,0)</f>
        <v>79</v>
      </c>
      <c r="H50" s="34">
        <f>VLOOKUP(B50,[1]Sheet1!B$4:H$8446,7,0)</f>
        <v>79</v>
      </c>
      <c r="I50" s="35" t="str">
        <f t="shared" si="0"/>
        <v>Khá</v>
      </c>
      <c r="J50" s="34">
        <f>VLOOKUP(B50,[1]Sheet1!B$4:K$8446,9,0)</f>
        <v>79</v>
      </c>
      <c r="K50" s="35" t="str">
        <f t="shared" si="1"/>
        <v>Khá</v>
      </c>
    </row>
    <row r="51" spans="1:11" ht="15.75" x14ac:dyDescent="0.25">
      <c r="A51" s="12">
        <v>39</v>
      </c>
      <c r="B51" s="31" t="s">
        <v>2262</v>
      </c>
      <c r="C51" s="32" t="s">
        <v>740</v>
      </c>
      <c r="D51" s="37">
        <v>38784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2263</v>
      </c>
      <c r="C52" s="32" t="s">
        <v>420</v>
      </c>
      <c r="D52" s="37">
        <v>38890</v>
      </c>
      <c r="E52" s="34">
        <f>VLOOKUP(B52,[1]Sheet1!B$4:L$8446,4,0)</f>
        <v>94</v>
      </c>
      <c r="F52" s="34">
        <f>VLOOKUP(B52,[1]Sheet1!B$4:F$8446,5,0)</f>
        <v>94</v>
      </c>
      <c r="G52" s="34">
        <f>VLOOKUP(B52,[1]Sheet1!B$4:J$8446,6,0)</f>
        <v>94</v>
      </c>
      <c r="H52" s="34">
        <f>VLOOKUP(B52,[1]Sheet1!B$4:H$8446,7,0)</f>
        <v>94</v>
      </c>
      <c r="I52" s="35" t="str">
        <f t="shared" si="0"/>
        <v>Xuất sắc</v>
      </c>
      <c r="J52" s="34">
        <f>VLOOKUP(B52,[1]Sheet1!B$4:K$8446,9,0)</f>
        <v>94</v>
      </c>
      <c r="K52" s="35" t="str">
        <f t="shared" si="1"/>
        <v>Xuất sắc</v>
      </c>
    </row>
    <row r="54" spans="1:11" x14ac:dyDescent="0.25">
      <c r="A54" s="43" t="s">
        <v>679</v>
      </c>
      <c r="B54" s="43"/>
      <c r="C54" s="43"/>
    </row>
  </sheetData>
  <mergeCells count="19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6094-7013-4417-B456-E4A9A0CED9A7}">
  <dimension ref="A1:K54"/>
  <sheetViews>
    <sheetView topLeftCell="A33" workbookViewId="0">
      <selection activeCell="B13" sqref="B13:K5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.6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2304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2264</v>
      </c>
      <c r="C13" s="32" t="s">
        <v>741</v>
      </c>
      <c r="D13" s="37">
        <v>38904</v>
      </c>
      <c r="E13" s="34">
        <f>VLOOKUP(B13,[1]Sheet1!B$4:L$8446,4,0)</f>
        <v>70</v>
      </c>
      <c r="F13" s="34">
        <f>VLOOKUP(B13,[1]Sheet1!B$4:F$8446,5,0)</f>
        <v>75</v>
      </c>
      <c r="G13" s="34">
        <f>VLOOKUP(B13,[1]Sheet1!B$4:J$8446,6,0)</f>
        <v>75</v>
      </c>
      <c r="H13" s="34">
        <f>VLOOKUP(B13,[1]Sheet1!B$4:H$8446,7,0)</f>
        <v>75</v>
      </c>
      <c r="I13" s="35" t="str">
        <f t="shared" ref="I13:I52" si="0">IF(H13&gt;=90,"Xuất sắc",IF(H13&gt;=80,"Tốt", IF(H13&gt;=65,"Khá",IF(H13&gt;=50,"Trung bình", IF(H13&gt;=35, "Yếu", "Kém")))))</f>
        <v>Khá</v>
      </c>
      <c r="J13" s="34">
        <f>VLOOKUP(B13,[1]Sheet1!B$4:K$8446,9,0)</f>
        <v>75</v>
      </c>
      <c r="K13" s="35" t="str">
        <f t="shared" ref="K13:K52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31" t="s">
        <v>2265</v>
      </c>
      <c r="C14" s="32" t="s">
        <v>61</v>
      </c>
      <c r="D14" s="37">
        <v>38948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2266</v>
      </c>
      <c r="C15" s="32" t="s">
        <v>742</v>
      </c>
      <c r="D15" s="37">
        <v>39012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2267</v>
      </c>
      <c r="C16" s="32" t="s">
        <v>155</v>
      </c>
      <c r="D16" s="37">
        <v>39051</v>
      </c>
      <c r="E16" s="34">
        <f>VLOOKUP(B16,[1]Sheet1!B$4:L$8446,4,0)</f>
        <v>70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2268</v>
      </c>
      <c r="C17" s="32" t="s">
        <v>743</v>
      </c>
      <c r="D17" s="37">
        <v>38738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2269</v>
      </c>
      <c r="C18" s="32" t="s">
        <v>744</v>
      </c>
      <c r="D18" s="37">
        <v>38749</v>
      </c>
      <c r="E18" s="34">
        <f>VLOOKUP(B18,[1]Sheet1!B$4:L$8446,4,0)</f>
        <v>94</v>
      </c>
      <c r="F18" s="34">
        <f>VLOOKUP(B18,[1]Sheet1!B$4:F$8446,5,0)</f>
        <v>94</v>
      </c>
      <c r="G18" s="34">
        <f>VLOOKUP(B18,[1]Sheet1!B$4:J$8446,6,0)</f>
        <v>94</v>
      </c>
      <c r="H18" s="34">
        <f>VLOOKUP(B18,[1]Sheet1!B$4:H$8446,7,0)</f>
        <v>94</v>
      </c>
      <c r="I18" s="35" t="str">
        <f t="shared" si="0"/>
        <v>Xuất sắc</v>
      </c>
      <c r="J18" s="34">
        <f>VLOOKUP(B18,[1]Sheet1!B$4:K$8446,9,0)</f>
        <v>94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2270</v>
      </c>
      <c r="C19" s="32" t="s">
        <v>474</v>
      </c>
      <c r="D19" s="37">
        <v>38801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2271</v>
      </c>
      <c r="C20" s="32" t="s">
        <v>748</v>
      </c>
      <c r="D20" s="37">
        <v>38992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2272</v>
      </c>
      <c r="C21" s="32" t="s">
        <v>126</v>
      </c>
      <c r="D21" s="37">
        <v>38956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2273</v>
      </c>
      <c r="C22" s="32" t="s">
        <v>746</v>
      </c>
      <c r="D22" s="37">
        <v>38816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ht="15.75" x14ac:dyDescent="0.25">
      <c r="A23" s="12">
        <v>11</v>
      </c>
      <c r="B23" s="31" t="s">
        <v>2274</v>
      </c>
      <c r="C23" s="32" t="s">
        <v>745</v>
      </c>
      <c r="D23" s="37">
        <v>38968</v>
      </c>
      <c r="E23" s="34">
        <f>VLOOKUP(B23,[1]Sheet1!B$4:L$8446,4,0)</f>
        <v>96</v>
      </c>
      <c r="F23" s="34">
        <f>VLOOKUP(B23,[1]Sheet1!B$4:F$8446,5,0)</f>
        <v>94</v>
      </c>
      <c r="G23" s="34">
        <f>VLOOKUP(B23,[1]Sheet1!B$4:J$8446,6,0)</f>
        <v>94</v>
      </c>
      <c r="H23" s="34">
        <f>VLOOKUP(B23,[1]Sheet1!B$4:H$8446,7,0)</f>
        <v>94</v>
      </c>
      <c r="I23" s="35" t="str">
        <f t="shared" si="0"/>
        <v>Xuất sắc</v>
      </c>
      <c r="J23" s="34">
        <f>VLOOKUP(B23,[1]Sheet1!B$4:K$8446,9,0)</f>
        <v>94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2275</v>
      </c>
      <c r="C24" s="32" t="s">
        <v>747</v>
      </c>
      <c r="D24" s="37">
        <v>38856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2276</v>
      </c>
      <c r="C25" s="32" t="s">
        <v>749</v>
      </c>
      <c r="D25" s="37">
        <v>39019</v>
      </c>
      <c r="E25" s="34">
        <f>VLOOKUP(B25,[1]Sheet1!B$4:L$8446,4,0)</f>
        <v>77</v>
      </c>
      <c r="F25" s="34">
        <f>VLOOKUP(B25,[1]Sheet1!B$4:F$8446,5,0)</f>
        <v>77</v>
      </c>
      <c r="G25" s="34">
        <f>VLOOKUP(B25,[1]Sheet1!B$4:J$8446,6,0)</f>
        <v>77</v>
      </c>
      <c r="H25" s="34">
        <f>VLOOKUP(B25,[1]Sheet1!B$4:H$8446,7,0)</f>
        <v>77</v>
      </c>
      <c r="I25" s="35" t="str">
        <f t="shared" si="0"/>
        <v>Khá</v>
      </c>
      <c r="J25" s="34">
        <f>VLOOKUP(B25,[1]Sheet1!B$4:K$8446,9,0)</f>
        <v>77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2277</v>
      </c>
      <c r="C26" s="32" t="s">
        <v>750</v>
      </c>
      <c r="D26" s="37">
        <v>38748</v>
      </c>
      <c r="E26" s="34">
        <f>VLOOKUP(B26,[1]Sheet1!B$4:L$8446,4,0)</f>
        <v>80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2278</v>
      </c>
      <c r="C27" s="32" t="s">
        <v>751</v>
      </c>
      <c r="D27" s="37">
        <v>38939</v>
      </c>
      <c r="E27" s="34">
        <f>VLOOKUP(B27,[1]Sheet1!B$4:L$8446,4,0)</f>
        <v>77</v>
      </c>
      <c r="F27" s="34">
        <f>VLOOKUP(B27,[1]Sheet1!B$4:F$8446,5,0)</f>
        <v>77</v>
      </c>
      <c r="G27" s="34">
        <f>VLOOKUP(B27,[1]Sheet1!B$4:J$8446,6,0)</f>
        <v>77</v>
      </c>
      <c r="H27" s="34">
        <f>VLOOKUP(B27,[1]Sheet1!B$4:H$8446,7,0)</f>
        <v>77</v>
      </c>
      <c r="I27" s="35" t="str">
        <f t="shared" si="0"/>
        <v>Khá</v>
      </c>
      <c r="J27" s="34">
        <f>VLOOKUP(B27,[1]Sheet1!B$4:K$8446,9,0)</f>
        <v>77</v>
      </c>
      <c r="K27" s="35" t="str">
        <f t="shared" si="1"/>
        <v>Khá</v>
      </c>
    </row>
    <row r="28" spans="1:11" ht="15.75" x14ac:dyDescent="0.25">
      <c r="A28" s="12">
        <v>16</v>
      </c>
      <c r="B28" s="31" t="s">
        <v>2279</v>
      </c>
      <c r="C28" s="32" t="s">
        <v>752</v>
      </c>
      <c r="D28" s="37">
        <v>38856</v>
      </c>
      <c r="E28" s="34">
        <f>VLOOKUP(B28,[1]Sheet1!B$4:L$8446,4,0)</f>
        <v>90</v>
      </c>
      <c r="F28" s="34">
        <f>VLOOKUP(B28,[1]Sheet1!B$4:F$8446,5,0)</f>
        <v>92</v>
      </c>
      <c r="G28" s="34">
        <f>VLOOKUP(B28,[1]Sheet1!B$4:J$8446,6,0)</f>
        <v>92</v>
      </c>
      <c r="H28" s="34">
        <f>VLOOKUP(B28,[1]Sheet1!B$4:H$8446,7,0)</f>
        <v>92</v>
      </c>
      <c r="I28" s="35" t="str">
        <f t="shared" si="0"/>
        <v>Xuất sắc</v>
      </c>
      <c r="J28" s="34">
        <f>VLOOKUP(B28,[1]Sheet1!B$4:K$8446,9,0)</f>
        <v>92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2280</v>
      </c>
      <c r="C29" s="32" t="s">
        <v>753</v>
      </c>
      <c r="D29" s="37">
        <v>38964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2281</v>
      </c>
      <c r="C30" s="32" t="s">
        <v>754</v>
      </c>
      <c r="D30" s="37">
        <v>38957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2282</v>
      </c>
      <c r="C31" s="32" t="s">
        <v>755</v>
      </c>
      <c r="D31" s="37">
        <v>39063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2283</v>
      </c>
      <c r="C32" s="32" t="s">
        <v>756</v>
      </c>
      <c r="D32" s="37">
        <v>39060</v>
      </c>
      <c r="E32" s="34">
        <f>VLOOKUP(B32,[1]Sheet1!B$4:L$8446,4,0)</f>
        <v>80</v>
      </c>
      <c r="F32" s="34">
        <f>VLOOKUP(B32,[1]Sheet1!B$4:F$8446,5,0)</f>
        <v>80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2284</v>
      </c>
      <c r="C33" s="32" t="s">
        <v>757</v>
      </c>
      <c r="D33" s="37">
        <v>38828</v>
      </c>
      <c r="E33" s="34">
        <f>VLOOKUP(B33,[1]Sheet1!B$4:L$8446,4,0)</f>
        <v>90</v>
      </c>
      <c r="F33" s="34">
        <f>VLOOKUP(B33,[1]Sheet1!B$4:F$8446,5,0)</f>
        <v>90</v>
      </c>
      <c r="G33" s="34">
        <f>VLOOKUP(B33,[1]Sheet1!B$4:J$8446,6,0)</f>
        <v>90</v>
      </c>
      <c r="H33" s="34">
        <f>VLOOKUP(B33,[1]Sheet1!B$4:H$8446,7,0)</f>
        <v>90</v>
      </c>
      <c r="I33" s="35" t="str">
        <f t="shared" si="0"/>
        <v>Xuất sắc</v>
      </c>
      <c r="J33" s="34">
        <f>VLOOKUP(B33,[1]Sheet1!B$4:K$8446,9,0)</f>
        <v>90</v>
      </c>
      <c r="K33" s="35" t="str">
        <f t="shared" si="1"/>
        <v>Xuất sắc</v>
      </c>
    </row>
    <row r="34" spans="1:11" ht="15.75" x14ac:dyDescent="0.25">
      <c r="A34" s="12">
        <v>22</v>
      </c>
      <c r="B34" s="31" t="s">
        <v>2285</v>
      </c>
      <c r="C34" s="32" t="s">
        <v>758</v>
      </c>
      <c r="D34" s="37">
        <v>38776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2286</v>
      </c>
      <c r="C35" s="32" t="s">
        <v>759</v>
      </c>
      <c r="D35" s="37">
        <v>38950</v>
      </c>
      <c r="E35" s="34">
        <f>VLOOKUP(B35,[1]Sheet1!B$4:L$8446,4,0)</f>
        <v>94</v>
      </c>
      <c r="F35" s="34">
        <f>VLOOKUP(B35,[1]Sheet1!B$4:F$8446,5,0)</f>
        <v>94</v>
      </c>
      <c r="G35" s="34">
        <f>VLOOKUP(B35,[1]Sheet1!B$4:J$8446,6,0)</f>
        <v>94</v>
      </c>
      <c r="H35" s="34">
        <f>VLOOKUP(B35,[1]Sheet1!B$4:H$8446,7,0)</f>
        <v>94</v>
      </c>
      <c r="I35" s="35" t="str">
        <f t="shared" si="0"/>
        <v>Xuất sắc</v>
      </c>
      <c r="J35" s="34">
        <f>VLOOKUP(B35,[1]Sheet1!B$4:K$8446,9,0)</f>
        <v>94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2287</v>
      </c>
      <c r="C36" s="32" t="s">
        <v>760</v>
      </c>
      <c r="D36" s="37">
        <v>39023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2288</v>
      </c>
      <c r="C37" s="32" t="s">
        <v>761</v>
      </c>
      <c r="D37" s="37">
        <v>38889</v>
      </c>
      <c r="E37" s="34">
        <f>VLOOKUP(B37,[1]Sheet1!B$4:L$8446,4,0)</f>
        <v>90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2289</v>
      </c>
      <c r="C38" s="32" t="s">
        <v>206</v>
      </c>
      <c r="D38" s="37">
        <v>38933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2290</v>
      </c>
      <c r="C39" s="32" t="s">
        <v>762</v>
      </c>
      <c r="D39" s="37">
        <v>38994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2291</v>
      </c>
      <c r="C40" s="32" t="s">
        <v>763</v>
      </c>
      <c r="D40" s="37">
        <v>38788</v>
      </c>
      <c r="E40" s="34">
        <f>VLOOKUP(B40,[1]Sheet1!B$4:L$8446,4,0)</f>
        <v>87</v>
      </c>
      <c r="F40" s="34">
        <f>VLOOKUP(B40,[1]Sheet1!B$4:F$8446,5,0)</f>
        <v>87</v>
      </c>
      <c r="G40" s="34">
        <f>VLOOKUP(B40,[1]Sheet1!B$4:J$8446,6,0)</f>
        <v>87</v>
      </c>
      <c r="H40" s="34">
        <f>VLOOKUP(B40,[1]Sheet1!B$4:H$8446,7,0)</f>
        <v>87</v>
      </c>
      <c r="I40" s="35" t="str">
        <f t="shared" si="0"/>
        <v>Tốt</v>
      </c>
      <c r="J40" s="34">
        <f>VLOOKUP(B40,[1]Sheet1!B$4:K$8446,9,0)</f>
        <v>87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2292</v>
      </c>
      <c r="C41" s="32" t="s">
        <v>764</v>
      </c>
      <c r="D41" s="37">
        <v>38994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2293</v>
      </c>
      <c r="C42" s="32" t="s">
        <v>765</v>
      </c>
      <c r="D42" s="37">
        <v>38913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2294</v>
      </c>
      <c r="C43" s="32" t="s">
        <v>766</v>
      </c>
      <c r="D43" s="37">
        <v>38720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2295</v>
      </c>
      <c r="C44" s="32" t="s">
        <v>767</v>
      </c>
      <c r="D44" s="37">
        <v>38886</v>
      </c>
      <c r="E44" s="34">
        <f>VLOOKUP(B44,[1]Sheet1!B$4:L$8446,4,0)</f>
        <v>80</v>
      </c>
      <c r="F44" s="34">
        <f>VLOOKUP(B44,[1]Sheet1!B$4:F$8446,5,0)</f>
        <v>77</v>
      </c>
      <c r="G44" s="34">
        <f>VLOOKUP(B44,[1]Sheet1!B$4:J$8446,6,0)</f>
        <v>77</v>
      </c>
      <c r="H44" s="34">
        <f>VLOOKUP(B44,[1]Sheet1!B$4:H$8446,7,0)</f>
        <v>77</v>
      </c>
      <c r="I44" s="35" t="str">
        <f t="shared" si="0"/>
        <v>Khá</v>
      </c>
      <c r="J44" s="34">
        <f>VLOOKUP(B44,[1]Sheet1!B$4:K$8446,9,0)</f>
        <v>77</v>
      </c>
      <c r="K44" s="35" t="str">
        <f t="shared" si="1"/>
        <v>Khá</v>
      </c>
    </row>
    <row r="45" spans="1:11" ht="15.75" x14ac:dyDescent="0.25">
      <c r="A45" s="12">
        <v>33</v>
      </c>
      <c r="B45" s="31" t="s">
        <v>2296</v>
      </c>
      <c r="C45" s="32" t="s">
        <v>768</v>
      </c>
      <c r="D45" s="37">
        <v>38983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2297</v>
      </c>
      <c r="C46" s="32" t="s">
        <v>769</v>
      </c>
      <c r="D46" s="37">
        <v>38868</v>
      </c>
      <c r="E46" s="34">
        <f>VLOOKUP(B46,[1]Sheet1!B$4:L$8446,4,0)</f>
        <v>82</v>
      </c>
      <c r="F46" s="34">
        <f>VLOOKUP(B46,[1]Sheet1!B$4:F$8446,5,0)</f>
        <v>92</v>
      </c>
      <c r="G46" s="34">
        <f>VLOOKUP(B46,[1]Sheet1!B$4:J$8446,6,0)</f>
        <v>92</v>
      </c>
      <c r="H46" s="34">
        <f>VLOOKUP(B46,[1]Sheet1!B$4:H$8446,7,0)</f>
        <v>92</v>
      </c>
      <c r="I46" s="35" t="str">
        <f t="shared" si="0"/>
        <v>Xuất sắc</v>
      </c>
      <c r="J46" s="34">
        <f>VLOOKUP(B46,[1]Sheet1!B$4:K$8446,9,0)</f>
        <v>92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2298</v>
      </c>
      <c r="C47" s="32" t="s">
        <v>770</v>
      </c>
      <c r="D47" s="37">
        <v>38724</v>
      </c>
      <c r="E47" s="34">
        <f>VLOOKUP(B47,[1]Sheet1!B$4:L$8446,4,0)</f>
        <v>80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2299</v>
      </c>
      <c r="C48" s="32" t="s">
        <v>771</v>
      </c>
      <c r="D48" s="37">
        <v>38983</v>
      </c>
      <c r="E48" s="34">
        <f>VLOOKUP(B48,[1]Sheet1!B$4:L$8446,4,0)</f>
        <v>77</v>
      </c>
      <c r="F48" s="34">
        <f>VLOOKUP(B48,[1]Sheet1!B$4:F$8446,5,0)</f>
        <v>77</v>
      </c>
      <c r="G48" s="34">
        <f>VLOOKUP(B48,[1]Sheet1!B$4:J$8446,6,0)</f>
        <v>77</v>
      </c>
      <c r="H48" s="34">
        <f>VLOOKUP(B48,[1]Sheet1!B$4:H$8446,7,0)</f>
        <v>77</v>
      </c>
      <c r="I48" s="35" t="str">
        <f t="shared" si="0"/>
        <v>Khá</v>
      </c>
      <c r="J48" s="34">
        <f>VLOOKUP(B48,[1]Sheet1!B$4:K$8446,9,0)</f>
        <v>77</v>
      </c>
      <c r="K48" s="35" t="str">
        <f t="shared" si="1"/>
        <v>Khá</v>
      </c>
    </row>
    <row r="49" spans="1:11" ht="15.75" x14ac:dyDescent="0.25">
      <c r="A49" s="12">
        <v>37</v>
      </c>
      <c r="B49" s="31" t="s">
        <v>2300</v>
      </c>
      <c r="C49" s="32" t="s">
        <v>122</v>
      </c>
      <c r="D49" s="37">
        <v>39064</v>
      </c>
      <c r="E49" s="34">
        <f>VLOOKUP(B49,[1]Sheet1!B$4:L$8446,4,0)</f>
        <v>70</v>
      </c>
      <c r="F49" s="34">
        <f>VLOOKUP(B49,[1]Sheet1!B$4:F$8446,5,0)</f>
        <v>80</v>
      </c>
      <c r="G49" s="34">
        <f>VLOOKUP(B49,[1]Sheet1!B$4:J$8446,6,0)</f>
        <v>80</v>
      </c>
      <c r="H49" s="34">
        <f>VLOOKUP(B49,[1]Sheet1!B$4:H$8446,7,0)</f>
        <v>80</v>
      </c>
      <c r="I49" s="35" t="str">
        <f t="shared" si="0"/>
        <v>Tốt</v>
      </c>
      <c r="J49" s="34">
        <f>VLOOKUP(B49,[1]Sheet1!B$4:K$8446,9,0)</f>
        <v>80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2301</v>
      </c>
      <c r="C50" s="32" t="s">
        <v>131</v>
      </c>
      <c r="D50" s="37">
        <v>38908</v>
      </c>
      <c r="E50" s="34">
        <f>VLOOKUP(B50,[1]Sheet1!B$4:L$8446,4,0)</f>
        <v>80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12">
        <v>39</v>
      </c>
      <c r="B51" s="31" t="s">
        <v>2302</v>
      </c>
      <c r="C51" s="32" t="s">
        <v>772</v>
      </c>
      <c r="D51" s="37">
        <v>38991</v>
      </c>
      <c r="E51" s="34">
        <f>VLOOKUP(B51,[1]Sheet1!B$4:L$8446,4,0)</f>
        <v>70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2303</v>
      </c>
      <c r="C52" s="32" t="s">
        <v>773</v>
      </c>
      <c r="D52" s="37">
        <v>39013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4" spans="1:11" x14ac:dyDescent="0.25">
      <c r="A54" s="43" t="s">
        <v>679</v>
      </c>
      <c r="B54" s="43"/>
      <c r="C54" s="43"/>
    </row>
  </sheetData>
  <mergeCells count="19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A3D4-0E61-45D6-BA9E-63236B4EFB0B}">
  <dimension ref="A1:K55"/>
  <sheetViews>
    <sheetView topLeftCell="A13" workbookViewId="0">
      <selection activeCell="K30" sqref="K30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3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2346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2305</v>
      </c>
      <c r="C13" s="32" t="s">
        <v>774</v>
      </c>
      <c r="D13" s="37">
        <v>38828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2306</v>
      </c>
      <c r="C14" s="32" t="s">
        <v>61</v>
      </c>
      <c r="D14" s="37">
        <v>38949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2307</v>
      </c>
      <c r="C15" s="32" t="s">
        <v>775</v>
      </c>
      <c r="D15" s="37">
        <v>38817</v>
      </c>
      <c r="E15" s="34">
        <f>VLOOKUP(B15,[1]Sheet1!B$4:L$8446,4,0)</f>
        <v>85</v>
      </c>
      <c r="F15" s="34">
        <f>VLOOKUP(B15,[1]Sheet1!B$4:F$8446,5,0)</f>
        <v>85</v>
      </c>
      <c r="G15" s="34">
        <f>VLOOKUP(B15,[1]Sheet1!B$4:J$8446,6,0)</f>
        <v>85</v>
      </c>
      <c r="H15" s="34">
        <f>VLOOKUP(B15,[1]Sheet1!B$4:H$8446,7,0)</f>
        <v>85</v>
      </c>
      <c r="I15" s="35" t="str">
        <f t="shared" si="0"/>
        <v>Tốt</v>
      </c>
      <c r="J15" s="34">
        <f>VLOOKUP(B15,[1]Sheet1!B$4:K$8446,9,0)</f>
        <v>85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2308</v>
      </c>
      <c r="C16" s="32" t="s">
        <v>155</v>
      </c>
      <c r="D16" s="37">
        <v>39031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2309</v>
      </c>
      <c r="C17" s="32" t="s">
        <v>776</v>
      </c>
      <c r="D17" s="37">
        <v>38884</v>
      </c>
      <c r="E17" s="34">
        <f>VLOOKUP(B17,[1]Sheet1!B$4:L$8446,4,0)</f>
        <v>82</v>
      </c>
      <c r="F17" s="34">
        <f>VLOOKUP(B17,[1]Sheet1!B$4:F$8446,5,0)</f>
        <v>82</v>
      </c>
      <c r="G17" s="34">
        <f>VLOOKUP(B17,[1]Sheet1!B$4:J$8446,6,0)</f>
        <v>82</v>
      </c>
      <c r="H17" s="34">
        <f>VLOOKUP(B17,[1]Sheet1!B$4:H$8446,7,0)</f>
        <v>82</v>
      </c>
      <c r="I17" s="35" t="str">
        <f t="shared" si="0"/>
        <v>Tốt</v>
      </c>
      <c r="J17" s="34">
        <f>VLOOKUP(B17,[1]Sheet1!B$4:K$8446,9,0)</f>
        <v>82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2310</v>
      </c>
      <c r="C18" s="32" t="s">
        <v>777</v>
      </c>
      <c r="D18" s="37">
        <v>38927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2311</v>
      </c>
      <c r="C19" s="32" t="s">
        <v>133</v>
      </c>
      <c r="D19" s="37">
        <v>38853</v>
      </c>
      <c r="E19" s="34">
        <f>VLOOKUP(B19,[1]Sheet1!B$4:L$8446,4,0)</f>
        <v>70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2312</v>
      </c>
      <c r="C20" s="32" t="s">
        <v>780</v>
      </c>
      <c r="D20" s="37">
        <v>38873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2313</v>
      </c>
      <c r="C21" s="32" t="s">
        <v>781</v>
      </c>
      <c r="D21" s="37">
        <v>38850</v>
      </c>
      <c r="E21" s="34">
        <f>VLOOKUP(B21,[1]Sheet1!B$4:L$8446,4,0)</f>
        <v>70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2314</v>
      </c>
      <c r="C22" s="32" t="s">
        <v>783</v>
      </c>
      <c r="D22" s="37">
        <v>39015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2315</v>
      </c>
      <c r="C23" s="32" t="s">
        <v>782</v>
      </c>
      <c r="D23" s="37">
        <v>38934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2316</v>
      </c>
      <c r="C24" s="32" t="s">
        <v>778</v>
      </c>
      <c r="D24" s="37">
        <v>38893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2317</v>
      </c>
      <c r="C25" s="32" t="s">
        <v>779</v>
      </c>
      <c r="D25" s="37">
        <v>39076</v>
      </c>
      <c r="E25" s="34">
        <f>VLOOKUP(B25,[1]Sheet1!B$4:L$8446,4,0)</f>
        <v>89</v>
      </c>
      <c r="F25" s="34">
        <f>VLOOKUP(B25,[1]Sheet1!B$4:F$8446,5,0)</f>
        <v>86</v>
      </c>
      <c r="G25" s="34">
        <f>VLOOKUP(B25,[1]Sheet1!B$4:J$8446,6,0)</f>
        <v>86</v>
      </c>
      <c r="H25" s="34">
        <f>VLOOKUP(B25,[1]Sheet1!B$4:H$8446,7,0)</f>
        <v>86</v>
      </c>
      <c r="I25" s="35" t="str">
        <f t="shared" si="0"/>
        <v>Tốt</v>
      </c>
      <c r="J25" s="34">
        <f>VLOOKUP(B25,[1]Sheet1!B$4:K$8446,9,0)</f>
        <v>86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2318</v>
      </c>
      <c r="C26" s="32" t="s">
        <v>784</v>
      </c>
      <c r="D26" s="37">
        <v>38736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2319</v>
      </c>
      <c r="C27" s="32" t="s">
        <v>785</v>
      </c>
      <c r="D27" s="37">
        <v>38768</v>
      </c>
      <c r="E27" s="34">
        <f>VLOOKUP(B27,[1]Sheet1!B$4:L$8446,4,0)</f>
        <v>67</v>
      </c>
      <c r="F27" s="34">
        <f>VLOOKUP(B27,[1]Sheet1!B$4:F$8446,5,0)</f>
        <v>77</v>
      </c>
      <c r="G27" s="34">
        <f>VLOOKUP(B27,[1]Sheet1!B$4:J$8446,6,0)</f>
        <v>77</v>
      </c>
      <c r="H27" s="34">
        <f>VLOOKUP(B27,[1]Sheet1!B$4:H$8446,7,0)</f>
        <v>77</v>
      </c>
      <c r="I27" s="35" t="str">
        <f t="shared" si="0"/>
        <v>Khá</v>
      </c>
      <c r="J27" s="34">
        <f>VLOOKUP(B27,[1]Sheet1!B$4:K$8446,9,0)</f>
        <v>77</v>
      </c>
      <c r="K27" s="35" t="str">
        <f t="shared" si="1"/>
        <v>Khá</v>
      </c>
    </row>
    <row r="28" spans="1:11" ht="15.75" x14ac:dyDescent="0.25">
      <c r="A28" s="12">
        <v>16</v>
      </c>
      <c r="B28" s="31" t="s">
        <v>2320</v>
      </c>
      <c r="C28" s="32" t="s">
        <v>786</v>
      </c>
      <c r="D28" s="37">
        <v>38869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2321</v>
      </c>
      <c r="C29" s="32" t="s">
        <v>64</v>
      </c>
      <c r="D29" s="37">
        <v>39037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2322</v>
      </c>
      <c r="C30" s="32" t="s">
        <v>549</v>
      </c>
      <c r="D30" s="37">
        <v>38848</v>
      </c>
      <c r="E30" s="34">
        <f>VLOOKUP(B30,[1]Sheet1!B$4:L$8446,4,0)</f>
        <v>70</v>
      </c>
      <c r="F30" s="34">
        <v>70</v>
      </c>
      <c r="G30" s="34">
        <v>70</v>
      </c>
      <c r="H30" s="34">
        <v>70</v>
      </c>
      <c r="I30" s="35" t="str">
        <f t="shared" si="0"/>
        <v>Khá</v>
      </c>
      <c r="J30" s="34">
        <v>70</v>
      </c>
      <c r="K30" s="35" t="str">
        <f t="shared" si="1"/>
        <v>Khá</v>
      </c>
    </row>
    <row r="31" spans="1:11" ht="15.75" x14ac:dyDescent="0.25">
      <c r="A31" s="12">
        <v>19</v>
      </c>
      <c r="B31" s="31" t="s">
        <v>2323</v>
      </c>
      <c r="C31" s="32" t="s">
        <v>787</v>
      </c>
      <c r="D31" s="37">
        <v>38865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2324</v>
      </c>
      <c r="C32" s="32" t="s">
        <v>788</v>
      </c>
      <c r="D32" s="37">
        <v>38774</v>
      </c>
      <c r="E32" s="34">
        <f>VLOOKUP(B32,[1]Sheet1!B$4:L$8446,4,0)</f>
        <v>90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2325</v>
      </c>
      <c r="C33" s="32" t="s">
        <v>789</v>
      </c>
      <c r="D33" s="37">
        <v>38770</v>
      </c>
      <c r="E33" s="34">
        <f>VLOOKUP(B33,[1]Sheet1!B$4:L$8446,4,0)</f>
        <v>85</v>
      </c>
      <c r="F33" s="34">
        <f>VLOOKUP(B33,[1]Sheet1!B$4:F$8446,5,0)</f>
        <v>85</v>
      </c>
      <c r="G33" s="34">
        <f>VLOOKUP(B33,[1]Sheet1!B$4:J$8446,6,0)</f>
        <v>85</v>
      </c>
      <c r="H33" s="34">
        <f>VLOOKUP(B33,[1]Sheet1!B$4:H$8446,7,0)</f>
        <v>85</v>
      </c>
      <c r="I33" s="35" t="str">
        <f t="shared" si="0"/>
        <v>Tốt</v>
      </c>
      <c r="J33" s="34">
        <f>VLOOKUP(B33,[1]Sheet1!B$4:K$8446,9,0)</f>
        <v>85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2326</v>
      </c>
      <c r="C34" s="32" t="s">
        <v>790</v>
      </c>
      <c r="D34" s="37">
        <v>38958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2327</v>
      </c>
      <c r="C35" s="32" t="s">
        <v>791</v>
      </c>
      <c r="D35" s="37">
        <v>38864</v>
      </c>
      <c r="E35" s="34">
        <f>VLOOKUP(B35,[1]Sheet1!B$4:L$8446,4,0)</f>
        <v>92</v>
      </c>
      <c r="F35" s="34">
        <f>VLOOKUP(B35,[1]Sheet1!B$4:F$8446,5,0)</f>
        <v>92</v>
      </c>
      <c r="G35" s="34">
        <f>VLOOKUP(B35,[1]Sheet1!B$4:J$8446,6,0)</f>
        <v>92</v>
      </c>
      <c r="H35" s="34">
        <f>VLOOKUP(B35,[1]Sheet1!B$4:H$8446,7,0)</f>
        <v>92</v>
      </c>
      <c r="I35" s="35" t="str">
        <f t="shared" si="0"/>
        <v>Xuất sắc</v>
      </c>
      <c r="J35" s="34">
        <f>VLOOKUP(B35,[1]Sheet1!B$4:K$8446,9,0)</f>
        <v>92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2328</v>
      </c>
      <c r="C36" s="32" t="s">
        <v>792</v>
      </c>
      <c r="D36" s="37">
        <v>38857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2329</v>
      </c>
      <c r="C37" s="32" t="s">
        <v>793</v>
      </c>
      <c r="D37" s="37">
        <v>38845</v>
      </c>
      <c r="E37" s="34">
        <f>VLOOKUP(B37,[1]Sheet1!B$4:L$8446,4,0)</f>
        <v>75</v>
      </c>
      <c r="F37" s="34">
        <f>VLOOKUP(B37,[1]Sheet1!B$4:F$8446,5,0)</f>
        <v>85</v>
      </c>
      <c r="G37" s="34">
        <f>VLOOKUP(B37,[1]Sheet1!B$4:J$8446,6,0)</f>
        <v>85</v>
      </c>
      <c r="H37" s="34">
        <f>VLOOKUP(B37,[1]Sheet1!B$4:H$8446,7,0)</f>
        <v>85</v>
      </c>
      <c r="I37" s="35" t="str">
        <f t="shared" si="0"/>
        <v>Tốt</v>
      </c>
      <c r="J37" s="34">
        <f>VLOOKUP(B37,[1]Sheet1!B$4:K$8446,9,0)</f>
        <v>85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2330</v>
      </c>
      <c r="C38" s="32" t="s">
        <v>794</v>
      </c>
      <c r="D38" s="37">
        <v>38737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2331</v>
      </c>
      <c r="C39" s="32" t="s">
        <v>795</v>
      </c>
      <c r="D39" s="37">
        <v>39075</v>
      </c>
      <c r="E39" s="34">
        <f>VLOOKUP(B39,[1]Sheet1!B$4:L$8446,4,0)</f>
        <v>70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2332</v>
      </c>
      <c r="C40" s="32" t="s">
        <v>796</v>
      </c>
      <c r="D40" s="37">
        <v>38919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2333</v>
      </c>
      <c r="C41" s="32" t="s">
        <v>797</v>
      </c>
      <c r="D41" s="37">
        <v>38969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2334</v>
      </c>
      <c r="C42" s="32" t="s">
        <v>798</v>
      </c>
      <c r="D42" s="37">
        <v>38772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2335</v>
      </c>
      <c r="C43" s="32" t="s">
        <v>799</v>
      </c>
      <c r="D43" s="37">
        <v>39059</v>
      </c>
      <c r="E43" s="34">
        <f>VLOOKUP(B43,[1]Sheet1!B$4:L$8446,4,0)</f>
        <v>70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2336</v>
      </c>
      <c r="C44" s="32" t="s">
        <v>800</v>
      </c>
      <c r="D44" s="37">
        <v>38897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2337</v>
      </c>
      <c r="C45" s="32" t="s">
        <v>801</v>
      </c>
      <c r="D45" s="37">
        <v>38906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2338</v>
      </c>
      <c r="C46" s="32" t="s">
        <v>802</v>
      </c>
      <c r="D46" s="37">
        <v>38919</v>
      </c>
      <c r="E46" s="34">
        <f>VLOOKUP(B46,[1]Sheet1!B$4:L$8446,4,0)</f>
        <v>80</v>
      </c>
      <c r="F46" s="34">
        <f>VLOOKUP(B46,[1]Sheet1!B$4:F$8446,5,0)</f>
        <v>90</v>
      </c>
      <c r="G46" s="34">
        <f>VLOOKUP(B46,[1]Sheet1!B$4:J$8446,6,0)</f>
        <v>90</v>
      </c>
      <c r="H46" s="34">
        <f>VLOOKUP(B46,[1]Sheet1!B$4:H$8446,7,0)</f>
        <v>90</v>
      </c>
      <c r="I46" s="35" t="str">
        <f t="shared" si="0"/>
        <v>Xuất sắc</v>
      </c>
      <c r="J46" s="34">
        <f>VLOOKUP(B46,[1]Sheet1!B$4:K$8446,9,0)</f>
        <v>90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2339</v>
      </c>
      <c r="C47" s="32" t="s">
        <v>803</v>
      </c>
      <c r="D47" s="37">
        <v>38960</v>
      </c>
      <c r="E47" s="34">
        <f>VLOOKUP(B47,[1]Sheet1!B$4:L$8446,4,0)</f>
        <v>70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2340</v>
      </c>
      <c r="C48" s="32" t="s">
        <v>804</v>
      </c>
      <c r="D48" s="37">
        <v>38950</v>
      </c>
      <c r="E48" s="34">
        <f>VLOOKUP(B48,[1]Sheet1!B$4:L$8446,4,0)</f>
        <v>70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2341</v>
      </c>
      <c r="C49" s="32" t="s">
        <v>805</v>
      </c>
      <c r="D49" s="37">
        <v>38937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2342</v>
      </c>
      <c r="C50" s="32" t="s">
        <v>806</v>
      </c>
      <c r="D50" s="37">
        <v>38913</v>
      </c>
      <c r="E50" s="34">
        <f>VLOOKUP(B50,[1]Sheet1!B$4:L$8446,4,0)</f>
        <v>70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12">
        <v>39</v>
      </c>
      <c r="B51" s="31" t="s">
        <v>2343</v>
      </c>
      <c r="C51" s="32" t="s">
        <v>140</v>
      </c>
      <c r="D51" s="37">
        <v>38810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2344</v>
      </c>
      <c r="C52" s="32" t="s">
        <v>772</v>
      </c>
      <c r="D52" s="37">
        <v>38982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2345</v>
      </c>
      <c r="C53" s="32" t="s">
        <v>807</v>
      </c>
      <c r="D53" s="37">
        <v>38962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5" spans="1:11" x14ac:dyDescent="0.25">
      <c r="A55" s="43" t="s">
        <v>571</v>
      </c>
      <c r="B55" s="43"/>
      <c r="C55" s="43"/>
    </row>
  </sheetData>
  <mergeCells count="19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B345-00F1-4FF5-9936-329247DF236D}">
  <dimension ref="A1:K55"/>
  <sheetViews>
    <sheetView topLeftCell="A39" workbookViewId="0">
      <selection activeCell="B13" sqref="B13:K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3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2388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2347</v>
      </c>
      <c r="C13" s="32" t="s">
        <v>808</v>
      </c>
      <c r="D13" s="37">
        <v>38931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2348</v>
      </c>
      <c r="C14" s="32" t="s">
        <v>809</v>
      </c>
      <c r="D14" s="37">
        <v>38849</v>
      </c>
      <c r="E14" s="34">
        <f>VLOOKUP(B14,[1]Sheet1!B$4:L$8446,4,0)</f>
        <v>80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2349</v>
      </c>
      <c r="C15" s="32" t="s">
        <v>810</v>
      </c>
      <c r="D15" s="37">
        <v>39080</v>
      </c>
      <c r="E15" s="34">
        <f>VLOOKUP(B15,[1]Sheet1!B$4:L$8446,4,0)</f>
        <v>92</v>
      </c>
      <c r="F15" s="34">
        <f>VLOOKUP(B15,[1]Sheet1!B$4:F$8446,5,0)</f>
        <v>92</v>
      </c>
      <c r="G15" s="34">
        <f>VLOOKUP(B15,[1]Sheet1!B$4:J$8446,6,0)</f>
        <v>92</v>
      </c>
      <c r="H15" s="34">
        <f>VLOOKUP(B15,[1]Sheet1!B$4:H$8446,7,0)</f>
        <v>92</v>
      </c>
      <c r="I15" s="35" t="str">
        <f t="shared" si="0"/>
        <v>Xuất sắc</v>
      </c>
      <c r="J15" s="34">
        <f>VLOOKUP(B15,[1]Sheet1!B$4:K$8446,9,0)</f>
        <v>92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2350</v>
      </c>
      <c r="C16" s="32" t="s">
        <v>811</v>
      </c>
      <c r="D16" s="37">
        <v>38937</v>
      </c>
      <c r="E16" s="34">
        <f>VLOOKUP(B16,[1]Sheet1!B$4:L$8446,4,0)</f>
        <v>70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2351</v>
      </c>
      <c r="C17" s="32" t="s">
        <v>475</v>
      </c>
      <c r="D17" s="37">
        <v>39061</v>
      </c>
      <c r="E17" s="34">
        <f>VLOOKUP(B17,[1]Sheet1!B$4:L$8446,4,0)</f>
        <v>77</v>
      </c>
      <c r="F17" s="34">
        <f>VLOOKUP(B17,[1]Sheet1!B$4:F$8446,5,0)</f>
        <v>77</v>
      </c>
      <c r="G17" s="34">
        <f>VLOOKUP(B17,[1]Sheet1!B$4:J$8446,6,0)</f>
        <v>77</v>
      </c>
      <c r="H17" s="34">
        <f>VLOOKUP(B17,[1]Sheet1!B$4:H$8446,7,0)</f>
        <v>77</v>
      </c>
      <c r="I17" s="35" t="str">
        <f t="shared" si="0"/>
        <v>Khá</v>
      </c>
      <c r="J17" s="34">
        <f>VLOOKUP(B17,[1]Sheet1!B$4:K$8446,9,0)</f>
        <v>77</v>
      </c>
      <c r="K17" s="35" t="str">
        <f t="shared" si="1"/>
        <v>Khá</v>
      </c>
    </row>
    <row r="18" spans="1:11" ht="15.75" x14ac:dyDescent="0.25">
      <c r="A18" s="12">
        <v>6</v>
      </c>
      <c r="B18" s="31" t="s">
        <v>2352</v>
      </c>
      <c r="C18" s="32" t="s">
        <v>341</v>
      </c>
      <c r="D18" s="37">
        <v>38997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2353</v>
      </c>
      <c r="C19" s="32" t="s">
        <v>490</v>
      </c>
      <c r="D19" s="37">
        <v>38933</v>
      </c>
      <c r="E19" s="34">
        <f>VLOOKUP(B19,[1]Sheet1!B$4:L$8446,4,0)</f>
        <v>80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2354</v>
      </c>
      <c r="C20" s="32" t="s">
        <v>816</v>
      </c>
      <c r="D20" s="37">
        <v>38816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2355</v>
      </c>
      <c r="C21" s="32" t="s">
        <v>813</v>
      </c>
      <c r="D21" s="37">
        <v>39022</v>
      </c>
      <c r="E21" s="34">
        <f>VLOOKUP(B21,[1]Sheet1!B$4:L$8446,4,0)</f>
        <v>82</v>
      </c>
      <c r="F21" s="34">
        <f>VLOOKUP(B21,[1]Sheet1!B$4:F$8446,5,0)</f>
        <v>82</v>
      </c>
      <c r="G21" s="34">
        <f>VLOOKUP(B21,[1]Sheet1!B$4:J$8446,6,0)</f>
        <v>82</v>
      </c>
      <c r="H21" s="34">
        <f>VLOOKUP(B21,[1]Sheet1!B$4:H$8446,7,0)</f>
        <v>82</v>
      </c>
      <c r="I21" s="35" t="str">
        <f t="shared" si="0"/>
        <v>Tốt</v>
      </c>
      <c r="J21" s="34">
        <f>VLOOKUP(B21,[1]Sheet1!B$4:K$8446,9,0)</f>
        <v>82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2356</v>
      </c>
      <c r="C22" s="32" t="s">
        <v>814</v>
      </c>
      <c r="D22" s="37">
        <v>38954</v>
      </c>
      <c r="E22" s="34">
        <f>VLOOKUP(B22,[1]Sheet1!B$4:L$8446,4,0)</f>
        <v>70</v>
      </c>
      <c r="F22" s="34">
        <f>VLOOKUP(B22,[1]Sheet1!B$4:F$8446,5,0)</f>
        <v>77</v>
      </c>
      <c r="G22" s="34">
        <f>VLOOKUP(B22,[1]Sheet1!B$4:J$8446,6,0)</f>
        <v>77</v>
      </c>
      <c r="H22" s="34">
        <f>VLOOKUP(B22,[1]Sheet1!B$4:H$8446,7,0)</f>
        <v>77</v>
      </c>
      <c r="I22" s="35" t="str">
        <f t="shared" si="0"/>
        <v>Khá</v>
      </c>
      <c r="J22" s="34">
        <f>VLOOKUP(B22,[1]Sheet1!B$4:K$8446,9,0)</f>
        <v>77</v>
      </c>
      <c r="K22" s="35" t="str">
        <f t="shared" si="1"/>
        <v>Khá</v>
      </c>
    </row>
    <row r="23" spans="1:11" ht="15.75" x14ac:dyDescent="0.25">
      <c r="A23" s="12">
        <v>11</v>
      </c>
      <c r="B23" s="31" t="s">
        <v>2357</v>
      </c>
      <c r="C23" s="32" t="s">
        <v>812</v>
      </c>
      <c r="D23" s="37">
        <v>39080</v>
      </c>
      <c r="E23" s="34">
        <f>VLOOKUP(B23,[1]Sheet1!B$4:L$8446,4,0)</f>
        <v>72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2358</v>
      </c>
      <c r="C24" s="32" t="s">
        <v>815</v>
      </c>
      <c r="D24" s="37">
        <v>39000</v>
      </c>
      <c r="E24" s="34">
        <f>VLOOKUP(B24,[1]Sheet1!B$4:L$8446,4,0)</f>
        <v>70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2359</v>
      </c>
      <c r="C25" s="32" t="s">
        <v>817</v>
      </c>
      <c r="D25" s="37">
        <v>38949</v>
      </c>
      <c r="E25" s="34">
        <f>VLOOKUP(B25,[1]Sheet1!B$4:L$8446,4,0)</f>
        <v>82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12">
        <v>14</v>
      </c>
      <c r="B26" s="31" t="s">
        <v>2360</v>
      </c>
      <c r="C26" s="32" t="s">
        <v>818</v>
      </c>
      <c r="D26" s="37">
        <v>38932</v>
      </c>
      <c r="E26" s="34">
        <f>VLOOKUP(B26,[1]Sheet1!B$4:L$8446,4,0)</f>
        <v>70</v>
      </c>
      <c r="F26" s="34">
        <f>VLOOKUP(B26,[1]Sheet1!B$4:F$8446,5,0)</f>
        <v>77</v>
      </c>
      <c r="G26" s="34">
        <f>VLOOKUP(B26,[1]Sheet1!B$4:J$8446,6,0)</f>
        <v>77</v>
      </c>
      <c r="H26" s="34">
        <f>VLOOKUP(B26,[1]Sheet1!B$4:H$8446,7,0)</f>
        <v>77</v>
      </c>
      <c r="I26" s="35" t="str">
        <f t="shared" si="0"/>
        <v>Khá</v>
      </c>
      <c r="J26" s="34">
        <f>VLOOKUP(B26,[1]Sheet1!B$4:K$8446,9,0)</f>
        <v>77</v>
      </c>
      <c r="K26" s="35" t="str">
        <f t="shared" si="1"/>
        <v>Khá</v>
      </c>
    </row>
    <row r="27" spans="1:11" ht="15.75" x14ac:dyDescent="0.25">
      <c r="A27" s="12">
        <v>15</v>
      </c>
      <c r="B27" s="31" t="s">
        <v>2361</v>
      </c>
      <c r="C27" s="32" t="s">
        <v>93</v>
      </c>
      <c r="D27" s="37">
        <v>38980</v>
      </c>
      <c r="E27" s="34">
        <f>VLOOKUP(B27,[1]Sheet1!B$4:L$8446,4,0)</f>
        <v>82</v>
      </c>
      <c r="F27" s="34">
        <f>VLOOKUP(B27,[1]Sheet1!B$4:F$8446,5,0)</f>
        <v>82</v>
      </c>
      <c r="G27" s="34">
        <f>VLOOKUP(B27,[1]Sheet1!B$4:J$8446,6,0)</f>
        <v>82</v>
      </c>
      <c r="H27" s="34">
        <f>VLOOKUP(B27,[1]Sheet1!B$4:H$8446,7,0)</f>
        <v>82</v>
      </c>
      <c r="I27" s="35" t="str">
        <f t="shared" si="0"/>
        <v>Tốt</v>
      </c>
      <c r="J27" s="34">
        <f>VLOOKUP(B27,[1]Sheet1!B$4:K$8446,9,0)</f>
        <v>82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2362</v>
      </c>
      <c r="C28" s="32" t="s">
        <v>819</v>
      </c>
      <c r="D28" s="37">
        <v>38871</v>
      </c>
      <c r="E28" s="34">
        <f>VLOOKUP(B28,[1]Sheet1!B$4:L$8446,4,0)</f>
        <v>80</v>
      </c>
      <c r="F28" s="34">
        <f>VLOOKUP(B28,[1]Sheet1!B$4:F$8446,5,0)</f>
        <v>92</v>
      </c>
      <c r="G28" s="34">
        <f>VLOOKUP(B28,[1]Sheet1!B$4:J$8446,6,0)</f>
        <v>92</v>
      </c>
      <c r="H28" s="34">
        <f>VLOOKUP(B28,[1]Sheet1!B$4:H$8446,7,0)</f>
        <v>92</v>
      </c>
      <c r="I28" s="35" t="str">
        <f t="shared" si="0"/>
        <v>Xuất sắc</v>
      </c>
      <c r="J28" s="34">
        <f>VLOOKUP(B28,[1]Sheet1!B$4:K$8446,9,0)</f>
        <v>92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2363</v>
      </c>
      <c r="C29" s="32" t="s">
        <v>120</v>
      </c>
      <c r="D29" s="37">
        <v>39043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2364</v>
      </c>
      <c r="C30" s="32" t="s">
        <v>820</v>
      </c>
      <c r="D30" s="37">
        <v>39036</v>
      </c>
      <c r="E30" s="34">
        <f>VLOOKUP(B30,[1]Sheet1!B$4:L$8446,4,0)</f>
        <v>80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2365</v>
      </c>
      <c r="C31" s="32" t="s">
        <v>821</v>
      </c>
      <c r="D31" s="37">
        <v>38985</v>
      </c>
      <c r="E31" s="34">
        <f>VLOOKUP(B31,[1]Sheet1!B$4:L$8446,4,0)</f>
        <v>70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2366</v>
      </c>
      <c r="C32" s="32" t="s">
        <v>822</v>
      </c>
      <c r="D32" s="37">
        <v>38733</v>
      </c>
      <c r="E32" s="34">
        <f>VLOOKUP(B32,[1]Sheet1!B$4:L$8446,4,0)</f>
        <v>90</v>
      </c>
      <c r="F32" s="34">
        <f>VLOOKUP(B32,[1]Sheet1!B$4:F$8446,5,0)</f>
        <v>90</v>
      </c>
      <c r="G32" s="34">
        <f>VLOOKUP(B32,[1]Sheet1!B$4:J$8446,6,0)</f>
        <v>90</v>
      </c>
      <c r="H32" s="34">
        <f>VLOOKUP(B32,[1]Sheet1!B$4:H$8446,7,0)</f>
        <v>90</v>
      </c>
      <c r="I32" s="35" t="str">
        <f t="shared" si="0"/>
        <v>Xuất sắc</v>
      </c>
      <c r="J32" s="34">
        <f>VLOOKUP(B32,[1]Sheet1!B$4:K$8446,9,0)</f>
        <v>90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2367</v>
      </c>
      <c r="C33" s="32" t="s">
        <v>823</v>
      </c>
      <c r="D33" s="37">
        <v>38925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2368</v>
      </c>
      <c r="C34" s="32" t="s">
        <v>824</v>
      </c>
      <c r="D34" s="37">
        <v>39055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2369</v>
      </c>
      <c r="C35" s="32" t="s">
        <v>825</v>
      </c>
      <c r="D35" s="37">
        <v>38889</v>
      </c>
      <c r="E35" s="34">
        <f>VLOOKUP(B35,[1]Sheet1!B$4:L$8446,4,0)</f>
        <v>67</v>
      </c>
      <c r="F35" s="34">
        <f>VLOOKUP(B35,[1]Sheet1!B$4:F$8446,5,0)</f>
        <v>77</v>
      </c>
      <c r="G35" s="34">
        <f>VLOOKUP(B35,[1]Sheet1!B$4:J$8446,6,0)</f>
        <v>77</v>
      </c>
      <c r="H35" s="34">
        <f>VLOOKUP(B35,[1]Sheet1!B$4:H$8446,7,0)</f>
        <v>77</v>
      </c>
      <c r="I35" s="35" t="str">
        <f t="shared" si="0"/>
        <v>Khá</v>
      </c>
      <c r="J35" s="34">
        <f>VLOOKUP(B35,[1]Sheet1!B$4:K$8446,9,0)</f>
        <v>77</v>
      </c>
      <c r="K35" s="35" t="str">
        <f t="shared" si="1"/>
        <v>Khá</v>
      </c>
    </row>
    <row r="36" spans="1:11" ht="15.75" x14ac:dyDescent="0.25">
      <c r="A36" s="12">
        <v>24</v>
      </c>
      <c r="B36" s="31" t="s">
        <v>2370</v>
      </c>
      <c r="C36" s="32" t="s">
        <v>826</v>
      </c>
      <c r="D36" s="37">
        <v>38725</v>
      </c>
      <c r="E36" s="34">
        <f>VLOOKUP(B36,[1]Sheet1!B$4:L$8446,4,0)</f>
        <v>90</v>
      </c>
      <c r="F36" s="34">
        <f>VLOOKUP(B36,[1]Sheet1!B$4:F$8446,5,0)</f>
        <v>92</v>
      </c>
      <c r="G36" s="34">
        <f>VLOOKUP(B36,[1]Sheet1!B$4:J$8446,6,0)</f>
        <v>92</v>
      </c>
      <c r="H36" s="34">
        <f>VLOOKUP(B36,[1]Sheet1!B$4:H$8446,7,0)</f>
        <v>92</v>
      </c>
      <c r="I36" s="35" t="str">
        <f t="shared" si="0"/>
        <v>Xuất sắc</v>
      </c>
      <c r="J36" s="34">
        <f>VLOOKUP(B36,[1]Sheet1!B$4:K$8446,9,0)</f>
        <v>92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2371</v>
      </c>
      <c r="C37" s="32" t="s">
        <v>827</v>
      </c>
      <c r="D37" s="37">
        <v>38893</v>
      </c>
      <c r="E37" s="34">
        <f>VLOOKUP(B37,[1]Sheet1!B$4:L$8446,4,0)</f>
        <v>92</v>
      </c>
      <c r="F37" s="34">
        <f>VLOOKUP(B37,[1]Sheet1!B$4:F$8446,5,0)</f>
        <v>92</v>
      </c>
      <c r="G37" s="34">
        <f>VLOOKUP(B37,[1]Sheet1!B$4:J$8446,6,0)</f>
        <v>92</v>
      </c>
      <c r="H37" s="34">
        <f>VLOOKUP(B37,[1]Sheet1!B$4:H$8446,7,0)</f>
        <v>92</v>
      </c>
      <c r="I37" s="35" t="str">
        <f t="shared" si="0"/>
        <v>Xuất sắc</v>
      </c>
      <c r="J37" s="34">
        <f>VLOOKUP(B37,[1]Sheet1!B$4:K$8446,9,0)</f>
        <v>92</v>
      </c>
      <c r="K37" s="35" t="str">
        <f t="shared" si="1"/>
        <v>Xuất sắc</v>
      </c>
    </row>
    <row r="38" spans="1:11" ht="15.75" x14ac:dyDescent="0.25">
      <c r="A38" s="12">
        <v>26</v>
      </c>
      <c r="B38" s="31" t="s">
        <v>2372</v>
      </c>
      <c r="C38" s="32" t="s">
        <v>828</v>
      </c>
      <c r="D38" s="37">
        <v>38979</v>
      </c>
      <c r="E38" s="34">
        <f>VLOOKUP(B38,[1]Sheet1!B$4:L$8446,4,0)</f>
        <v>70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2373</v>
      </c>
      <c r="C39" s="32" t="s">
        <v>178</v>
      </c>
      <c r="D39" s="37">
        <v>39013</v>
      </c>
      <c r="E39" s="34">
        <f>VLOOKUP(B39,[1]Sheet1!B$4:L$8446,4,0)</f>
        <v>94</v>
      </c>
      <c r="F39" s="34">
        <f>VLOOKUP(B39,[1]Sheet1!B$4:F$8446,5,0)</f>
        <v>92</v>
      </c>
      <c r="G39" s="34">
        <f>VLOOKUP(B39,[1]Sheet1!B$4:J$8446,6,0)</f>
        <v>92</v>
      </c>
      <c r="H39" s="34">
        <f>VLOOKUP(B39,[1]Sheet1!B$4:H$8446,7,0)</f>
        <v>92</v>
      </c>
      <c r="I39" s="35" t="str">
        <f t="shared" si="0"/>
        <v>Xuất sắc</v>
      </c>
      <c r="J39" s="34">
        <f>VLOOKUP(B39,[1]Sheet1!B$4:K$8446,9,0)</f>
        <v>92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2374</v>
      </c>
      <c r="C40" s="32" t="s">
        <v>829</v>
      </c>
      <c r="D40" s="37">
        <v>39051</v>
      </c>
      <c r="E40" s="34">
        <f>VLOOKUP(B40,[1]Sheet1!B$4:L$8446,4,0)</f>
        <v>80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2375</v>
      </c>
      <c r="C41" s="32" t="s">
        <v>830</v>
      </c>
      <c r="D41" s="37">
        <v>38626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2376</v>
      </c>
      <c r="C42" s="32" t="s">
        <v>831</v>
      </c>
      <c r="D42" s="37">
        <v>38765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2377</v>
      </c>
      <c r="C43" s="32" t="s">
        <v>832</v>
      </c>
      <c r="D43" s="37">
        <v>38899</v>
      </c>
      <c r="E43" s="34">
        <f>VLOOKUP(B43,[1]Sheet1!B$4:L$8446,4,0)</f>
        <v>75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2378</v>
      </c>
      <c r="C44" s="32" t="s">
        <v>834</v>
      </c>
      <c r="D44" s="37">
        <v>38803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2379</v>
      </c>
      <c r="C45" s="32" t="s">
        <v>833</v>
      </c>
      <c r="D45" s="37">
        <v>38796</v>
      </c>
      <c r="E45" s="34">
        <f>VLOOKUP(B45,[1]Sheet1!B$4:L$8446,4,0)</f>
        <v>70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2380</v>
      </c>
      <c r="C46" s="32" t="s">
        <v>835</v>
      </c>
      <c r="D46" s="37">
        <v>39055</v>
      </c>
      <c r="E46" s="34">
        <f>VLOOKUP(B46,[1]Sheet1!B$4:L$8446,4,0)</f>
        <v>82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2381</v>
      </c>
      <c r="C47" s="32" t="s">
        <v>836</v>
      </c>
      <c r="D47" s="37">
        <v>39052</v>
      </c>
      <c r="E47" s="34">
        <f>VLOOKUP(B47,[1]Sheet1!B$4:L$8446,4,0)</f>
        <v>82</v>
      </c>
      <c r="F47" s="34">
        <f>VLOOKUP(B47,[1]Sheet1!B$4:F$8446,5,0)</f>
        <v>80</v>
      </c>
      <c r="G47" s="34">
        <f>VLOOKUP(B47,[1]Sheet1!B$4:J$8446,6,0)</f>
        <v>80</v>
      </c>
      <c r="H47" s="34">
        <f>VLOOKUP(B47,[1]Sheet1!B$4:H$8446,7,0)</f>
        <v>80</v>
      </c>
      <c r="I47" s="35" t="str">
        <f t="shared" si="0"/>
        <v>Tốt</v>
      </c>
      <c r="J47" s="34">
        <f>VLOOKUP(B47,[1]Sheet1!B$4:K$8446,9,0)</f>
        <v>80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2382</v>
      </c>
      <c r="C48" s="32" t="s">
        <v>837</v>
      </c>
      <c r="D48" s="37">
        <v>38727</v>
      </c>
      <c r="E48" s="34">
        <f>VLOOKUP(B48,[1]Sheet1!B$4:L$8446,4,0)</f>
        <v>70</v>
      </c>
      <c r="F48" s="34">
        <f>VLOOKUP(B48,[1]Sheet1!B$4:F$8446,5,0)</f>
        <v>82</v>
      </c>
      <c r="G48" s="34">
        <f>VLOOKUP(B48,[1]Sheet1!B$4:J$8446,6,0)</f>
        <v>82</v>
      </c>
      <c r="H48" s="34">
        <f>VLOOKUP(B48,[1]Sheet1!B$4:H$8446,7,0)</f>
        <v>82</v>
      </c>
      <c r="I48" s="35" t="str">
        <f t="shared" si="0"/>
        <v>Tốt</v>
      </c>
      <c r="J48" s="34">
        <f>VLOOKUP(B48,[1]Sheet1!B$4:K$8446,9,0)</f>
        <v>82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2383</v>
      </c>
      <c r="C49" s="32" t="s">
        <v>838</v>
      </c>
      <c r="D49" s="37">
        <v>38965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2384</v>
      </c>
      <c r="C50" s="32" t="s">
        <v>839</v>
      </c>
      <c r="D50" s="37">
        <v>38793</v>
      </c>
      <c r="E50" s="34">
        <f>VLOOKUP(B50,[1]Sheet1!B$4:L$8446,4,0)</f>
        <v>72</v>
      </c>
      <c r="F50" s="34">
        <f>VLOOKUP(B50,[1]Sheet1!B$4:F$8446,5,0)</f>
        <v>79</v>
      </c>
      <c r="G50" s="34">
        <f>VLOOKUP(B50,[1]Sheet1!B$4:J$8446,6,0)</f>
        <v>79</v>
      </c>
      <c r="H50" s="34">
        <f>VLOOKUP(B50,[1]Sheet1!B$4:H$8446,7,0)</f>
        <v>79</v>
      </c>
      <c r="I50" s="35" t="str">
        <f t="shared" si="0"/>
        <v>Khá</v>
      </c>
      <c r="J50" s="34">
        <f>VLOOKUP(B50,[1]Sheet1!B$4:K$8446,9,0)</f>
        <v>79</v>
      </c>
      <c r="K50" s="35" t="str">
        <f t="shared" si="1"/>
        <v>Khá</v>
      </c>
    </row>
    <row r="51" spans="1:11" ht="15.75" x14ac:dyDescent="0.25">
      <c r="A51" s="12">
        <v>39</v>
      </c>
      <c r="B51" s="31" t="s">
        <v>2385</v>
      </c>
      <c r="C51" s="32" t="s">
        <v>840</v>
      </c>
      <c r="D51" s="37">
        <v>38964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2386</v>
      </c>
      <c r="C52" s="32" t="s">
        <v>841</v>
      </c>
      <c r="D52" s="37">
        <v>39023</v>
      </c>
      <c r="E52" s="34">
        <f>VLOOKUP(B52,[1]Sheet1!B$4:L$8446,4,0)</f>
        <v>82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2387</v>
      </c>
      <c r="C53" s="32" t="s">
        <v>842</v>
      </c>
      <c r="D53" s="37">
        <v>38983</v>
      </c>
      <c r="E53" s="34">
        <f>VLOOKUP(B53,[1]Sheet1!B$4:L$8446,4,0)</f>
        <v>70</v>
      </c>
      <c r="F53" s="34">
        <f>VLOOKUP(B53,[1]Sheet1!B$4:F$8446,5,0)</f>
        <v>80</v>
      </c>
      <c r="G53" s="34">
        <f>VLOOKUP(B53,[1]Sheet1!B$4:J$8446,6,0)</f>
        <v>80</v>
      </c>
      <c r="H53" s="34">
        <f>VLOOKUP(B53,[1]Sheet1!B$4:H$8446,7,0)</f>
        <v>80</v>
      </c>
      <c r="I53" s="35" t="str">
        <f t="shared" si="0"/>
        <v>Tốt</v>
      </c>
      <c r="J53" s="34">
        <f>VLOOKUP(B53,[1]Sheet1!B$4:K$8446,9,0)</f>
        <v>80</v>
      </c>
      <c r="K53" s="35" t="str">
        <f t="shared" si="1"/>
        <v>Tốt</v>
      </c>
    </row>
    <row r="55" spans="1:11" x14ac:dyDescent="0.25">
      <c r="A55" s="43" t="s">
        <v>571</v>
      </c>
      <c r="B55" s="43"/>
      <c r="C55" s="43"/>
    </row>
  </sheetData>
  <mergeCells count="19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6F9C-1F7A-41D9-8C91-622B7415BBA0}">
  <dimension ref="A1:K54"/>
  <sheetViews>
    <sheetView topLeftCell="A33" workbookViewId="0">
      <selection activeCell="B13" sqref="B13:K5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8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2473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2776</v>
      </c>
      <c r="C13" s="32" t="s">
        <v>843</v>
      </c>
      <c r="D13" s="37">
        <v>38959</v>
      </c>
      <c r="E13" s="34">
        <f>VLOOKUP(B13,[1]Sheet1!B$4:L$8446,4,0)</f>
        <v>85</v>
      </c>
      <c r="F13" s="34">
        <f>VLOOKUP(B13,[1]Sheet1!B$4:F$8446,5,0)</f>
        <v>85</v>
      </c>
      <c r="G13" s="34">
        <f>VLOOKUP(B13,[1]Sheet1!B$4:J$8446,6,0)</f>
        <v>85</v>
      </c>
      <c r="H13" s="34">
        <f>VLOOKUP(B13,[1]Sheet1!B$4:H$8446,7,0)</f>
        <v>85</v>
      </c>
      <c r="I13" s="35" t="str">
        <f t="shared" ref="I13:I52" si="0">IF(H13&gt;=90,"Xuất sắc",IF(H13&gt;=80,"Tốt", IF(H13&gt;=65,"Khá",IF(H13&gt;=50,"Trung bình", IF(H13&gt;=35, "Yếu", "Kém")))))</f>
        <v>Tốt</v>
      </c>
      <c r="J13" s="34">
        <f>VLOOKUP(B13,[1]Sheet1!B$4:K$8446,9,0)</f>
        <v>85</v>
      </c>
      <c r="K13" s="35" t="str">
        <f t="shared" ref="K13:K52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2777</v>
      </c>
      <c r="C14" s="32" t="s">
        <v>844</v>
      </c>
      <c r="D14" s="37">
        <v>38737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2778</v>
      </c>
      <c r="C15" s="32" t="s">
        <v>845</v>
      </c>
      <c r="D15" s="37">
        <v>39020</v>
      </c>
      <c r="E15" s="34">
        <f>VLOOKUP(B15,[1]Sheet1!B$4:L$8446,4,0)</f>
        <v>79</v>
      </c>
      <c r="F15" s="34">
        <f>VLOOKUP(B15,[1]Sheet1!B$4:F$8446,5,0)</f>
        <v>79</v>
      </c>
      <c r="G15" s="34">
        <f>VLOOKUP(B15,[1]Sheet1!B$4:J$8446,6,0)</f>
        <v>79</v>
      </c>
      <c r="H15" s="34">
        <f>VLOOKUP(B15,[1]Sheet1!B$4:H$8446,7,0)</f>
        <v>79</v>
      </c>
      <c r="I15" s="35" t="str">
        <f t="shared" si="0"/>
        <v>Khá</v>
      </c>
      <c r="J15" s="34">
        <f>VLOOKUP(B15,[1]Sheet1!B$4:K$8446,9,0)</f>
        <v>79</v>
      </c>
      <c r="K15" s="35" t="str">
        <f t="shared" si="1"/>
        <v>Khá</v>
      </c>
    </row>
    <row r="16" spans="1:11" ht="15.75" x14ac:dyDescent="0.25">
      <c r="A16" s="12">
        <v>4</v>
      </c>
      <c r="B16" s="31" t="s">
        <v>2779</v>
      </c>
      <c r="C16" s="32" t="s">
        <v>846</v>
      </c>
      <c r="D16" s="37">
        <v>39051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2780</v>
      </c>
      <c r="C17" s="32" t="s">
        <v>849</v>
      </c>
      <c r="D17" s="37">
        <v>39042</v>
      </c>
      <c r="E17" s="34">
        <f>VLOOKUP(B17,[1]Sheet1!B$4:L$8446,4,0)</f>
        <v>85</v>
      </c>
      <c r="F17" s="34">
        <f>VLOOKUP(B17,[1]Sheet1!B$4:F$8446,5,0)</f>
        <v>85</v>
      </c>
      <c r="G17" s="34">
        <f>VLOOKUP(B17,[1]Sheet1!B$4:J$8446,6,0)</f>
        <v>85</v>
      </c>
      <c r="H17" s="34">
        <f>VLOOKUP(B17,[1]Sheet1!B$4:H$8446,7,0)</f>
        <v>85</v>
      </c>
      <c r="I17" s="35" t="str">
        <f t="shared" si="0"/>
        <v>Tốt</v>
      </c>
      <c r="J17" s="34">
        <f>VLOOKUP(B17,[1]Sheet1!B$4:K$8446,9,0)</f>
        <v>85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2781</v>
      </c>
      <c r="C18" s="32" t="s">
        <v>850</v>
      </c>
      <c r="D18" s="37">
        <v>38856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2782</v>
      </c>
      <c r="C19" s="32" t="s">
        <v>852</v>
      </c>
      <c r="D19" s="37">
        <v>38798</v>
      </c>
      <c r="E19" s="34">
        <f>VLOOKUP(B19,[1]Sheet1!B$4:L$8446,4,0)</f>
        <v>100</v>
      </c>
      <c r="F19" s="34">
        <f>VLOOKUP(B19,[1]Sheet1!B$4:F$8446,5,0)</f>
        <v>100</v>
      </c>
      <c r="G19" s="34">
        <f>VLOOKUP(B19,[1]Sheet1!B$4:J$8446,6,0)</f>
        <v>100</v>
      </c>
      <c r="H19" s="34">
        <f>VLOOKUP(B19,[1]Sheet1!B$4:H$8446,7,0)</f>
        <v>100</v>
      </c>
      <c r="I19" s="35" t="str">
        <f t="shared" si="0"/>
        <v>Xuất sắc</v>
      </c>
      <c r="J19" s="34">
        <f>VLOOKUP(B19,[1]Sheet1!B$4:K$8446,9,0)</f>
        <v>100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2783</v>
      </c>
      <c r="C20" s="32" t="s">
        <v>851</v>
      </c>
      <c r="D20" s="37">
        <v>38962</v>
      </c>
      <c r="E20" s="34">
        <f>VLOOKUP(B20,[1]Sheet1!B$4:L$8446,4,0)</f>
        <v>100</v>
      </c>
      <c r="F20" s="34">
        <f>VLOOKUP(B20,[1]Sheet1!B$4:F$8446,5,0)</f>
        <v>100</v>
      </c>
      <c r="G20" s="34">
        <f>VLOOKUP(B20,[1]Sheet1!B$4:J$8446,6,0)</f>
        <v>100</v>
      </c>
      <c r="H20" s="34">
        <f>VLOOKUP(B20,[1]Sheet1!B$4:H$8446,7,0)</f>
        <v>100</v>
      </c>
      <c r="I20" s="35" t="str">
        <f t="shared" si="0"/>
        <v>Xuất sắc</v>
      </c>
      <c r="J20" s="34">
        <f>VLOOKUP(B20,[1]Sheet1!B$4:K$8446,9,0)</f>
        <v>100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2784</v>
      </c>
      <c r="C21" s="32" t="s">
        <v>216</v>
      </c>
      <c r="D21" s="37">
        <v>38946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2785</v>
      </c>
      <c r="C22" s="32" t="s">
        <v>121</v>
      </c>
      <c r="D22" s="37">
        <v>38819</v>
      </c>
      <c r="E22" s="34">
        <f>VLOOKUP(B22,[1]Sheet1!B$4:L$8446,4,0)</f>
        <v>90</v>
      </c>
      <c r="F22" s="34">
        <f>VLOOKUP(B22,[1]Sheet1!B$4:F$8446,5,0)</f>
        <v>85</v>
      </c>
      <c r="G22" s="34">
        <f>VLOOKUP(B22,[1]Sheet1!B$4:J$8446,6,0)</f>
        <v>85</v>
      </c>
      <c r="H22" s="34">
        <f>VLOOKUP(B22,[1]Sheet1!B$4:H$8446,7,0)</f>
        <v>85</v>
      </c>
      <c r="I22" s="35" t="str">
        <f t="shared" si="0"/>
        <v>Tốt</v>
      </c>
      <c r="J22" s="34">
        <f>VLOOKUP(B22,[1]Sheet1!B$4:K$8446,9,0)</f>
        <v>85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2786</v>
      </c>
      <c r="C23" s="32" t="s">
        <v>847</v>
      </c>
      <c r="D23" s="37">
        <v>38842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2787</v>
      </c>
      <c r="C24" s="32" t="s">
        <v>848</v>
      </c>
      <c r="D24" s="37">
        <v>38947</v>
      </c>
      <c r="E24" s="34">
        <f>VLOOKUP(B24,[1]Sheet1!B$4:L$8446,4,0)</f>
        <v>85</v>
      </c>
      <c r="F24" s="34">
        <f>VLOOKUP(B24,[1]Sheet1!B$4:F$8446,5,0)</f>
        <v>85</v>
      </c>
      <c r="G24" s="34">
        <f>VLOOKUP(B24,[1]Sheet1!B$4:J$8446,6,0)</f>
        <v>85</v>
      </c>
      <c r="H24" s="34">
        <f>VLOOKUP(B24,[1]Sheet1!B$4:H$8446,7,0)</f>
        <v>85</v>
      </c>
      <c r="I24" s="35" t="str">
        <f t="shared" si="0"/>
        <v>Tốt</v>
      </c>
      <c r="J24" s="34">
        <f>VLOOKUP(B24,[1]Sheet1!B$4:K$8446,9,0)</f>
        <v>85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2788</v>
      </c>
      <c r="C25" s="32" t="s">
        <v>853</v>
      </c>
      <c r="D25" s="37">
        <v>38722</v>
      </c>
      <c r="E25" s="34">
        <f>VLOOKUP(B25,[1]Sheet1!B$4:L$8446,4,0)</f>
        <v>90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12">
        <v>14</v>
      </c>
      <c r="B26" s="31" t="s">
        <v>2789</v>
      </c>
      <c r="C26" s="32" t="s">
        <v>854</v>
      </c>
      <c r="D26" s="37">
        <v>38827</v>
      </c>
      <c r="E26" s="34">
        <f>VLOOKUP(B26,[1]Sheet1!B$4:L$8446,4,0)</f>
        <v>92</v>
      </c>
      <c r="F26" s="34">
        <f>VLOOKUP(B26,[1]Sheet1!B$4:F$8446,5,0)</f>
        <v>92</v>
      </c>
      <c r="G26" s="34">
        <f>VLOOKUP(B26,[1]Sheet1!B$4:J$8446,6,0)</f>
        <v>92</v>
      </c>
      <c r="H26" s="34">
        <f>VLOOKUP(B26,[1]Sheet1!B$4:H$8446,7,0)</f>
        <v>92</v>
      </c>
      <c r="I26" s="35" t="str">
        <f t="shared" si="0"/>
        <v>Xuất sắc</v>
      </c>
      <c r="J26" s="34">
        <f>VLOOKUP(B26,[1]Sheet1!B$4:K$8446,9,0)</f>
        <v>92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2790</v>
      </c>
      <c r="C27" s="32" t="s">
        <v>855</v>
      </c>
      <c r="D27" s="37">
        <v>38856</v>
      </c>
      <c r="E27" s="34">
        <f>VLOOKUP(B27,[1]Sheet1!B$4:L$8446,4,0)</f>
        <v>85</v>
      </c>
      <c r="F27" s="34">
        <f>VLOOKUP(B27,[1]Sheet1!B$4:F$8446,5,0)</f>
        <v>85</v>
      </c>
      <c r="G27" s="34">
        <f>VLOOKUP(B27,[1]Sheet1!B$4:J$8446,6,0)</f>
        <v>85</v>
      </c>
      <c r="H27" s="34">
        <f>VLOOKUP(B27,[1]Sheet1!B$4:H$8446,7,0)</f>
        <v>85</v>
      </c>
      <c r="I27" s="35" t="str">
        <f t="shared" si="0"/>
        <v>Tốt</v>
      </c>
      <c r="J27" s="34">
        <f>VLOOKUP(B27,[1]Sheet1!B$4:K$8446,9,0)</f>
        <v>85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2791</v>
      </c>
      <c r="C28" s="32" t="s">
        <v>127</v>
      </c>
      <c r="D28" s="37">
        <v>39042</v>
      </c>
      <c r="E28" s="34">
        <f>VLOOKUP(B28,[1]Sheet1!B$4:L$8446,4,0)</f>
        <v>92</v>
      </c>
      <c r="F28" s="34">
        <f>VLOOKUP(B28,[1]Sheet1!B$4:F$8446,5,0)</f>
        <v>92</v>
      </c>
      <c r="G28" s="34">
        <f>VLOOKUP(B28,[1]Sheet1!B$4:J$8446,6,0)</f>
        <v>92</v>
      </c>
      <c r="H28" s="34">
        <f>VLOOKUP(B28,[1]Sheet1!B$4:H$8446,7,0)</f>
        <v>92</v>
      </c>
      <c r="I28" s="35" t="str">
        <f t="shared" si="0"/>
        <v>Xuất sắc</v>
      </c>
      <c r="J28" s="34">
        <f>VLOOKUP(B28,[1]Sheet1!B$4:K$8446,9,0)</f>
        <v>92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2792</v>
      </c>
      <c r="C29" s="32" t="s">
        <v>856</v>
      </c>
      <c r="D29" s="37">
        <v>38829</v>
      </c>
      <c r="E29" s="34">
        <f>VLOOKUP(B29,[1]Sheet1!B$4:L$8446,4,0)</f>
        <v>90</v>
      </c>
      <c r="F29" s="34">
        <f>VLOOKUP(B29,[1]Sheet1!B$4:F$8446,5,0)</f>
        <v>90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12">
        <v>18</v>
      </c>
      <c r="B30" s="31" t="s">
        <v>2793</v>
      </c>
      <c r="C30" s="32" t="s">
        <v>857</v>
      </c>
      <c r="D30" s="37">
        <v>38747</v>
      </c>
      <c r="E30" s="34">
        <f>VLOOKUP(B30,[1]Sheet1!B$4:L$8446,4,0)</f>
        <v>80</v>
      </c>
      <c r="F30" s="34">
        <f>VLOOKUP(B30,[1]Sheet1!B$4:F$8446,5,0)</f>
        <v>75</v>
      </c>
      <c r="G30" s="34">
        <f>VLOOKUP(B30,[1]Sheet1!B$4:J$8446,6,0)</f>
        <v>75</v>
      </c>
      <c r="H30" s="34">
        <f>VLOOKUP(B30,[1]Sheet1!B$4:H$8446,7,0)</f>
        <v>75</v>
      </c>
      <c r="I30" s="35" t="str">
        <f t="shared" si="0"/>
        <v>Khá</v>
      </c>
      <c r="J30" s="34">
        <f>VLOOKUP(B30,[1]Sheet1!B$4:K$8446,9,0)</f>
        <v>75</v>
      </c>
      <c r="K30" s="35" t="str">
        <f t="shared" si="1"/>
        <v>Khá</v>
      </c>
    </row>
    <row r="31" spans="1:11" ht="15.75" x14ac:dyDescent="0.25">
      <c r="A31" s="12">
        <v>19</v>
      </c>
      <c r="B31" s="31" t="s">
        <v>2794</v>
      </c>
      <c r="C31" s="32" t="s">
        <v>326</v>
      </c>
      <c r="D31" s="37">
        <v>38964</v>
      </c>
      <c r="E31" s="34">
        <f>VLOOKUP(B31,[1]Sheet1!B$4:L$8446,4,0)</f>
        <v>80</v>
      </c>
      <c r="F31" s="34">
        <f>VLOOKUP(B31,[1]Sheet1!B$4:F$8446,5,0)</f>
        <v>77</v>
      </c>
      <c r="G31" s="34">
        <f>VLOOKUP(B31,[1]Sheet1!B$4:J$8446,6,0)</f>
        <v>77</v>
      </c>
      <c r="H31" s="34">
        <f>VLOOKUP(B31,[1]Sheet1!B$4:H$8446,7,0)</f>
        <v>77</v>
      </c>
      <c r="I31" s="35" t="str">
        <f t="shared" si="0"/>
        <v>Khá</v>
      </c>
      <c r="J31" s="34">
        <f>VLOOKUP(B31,[1]Sheet1!B$4:K$8446,9,0)</f>
        <v>77</v>
      </c>
      <c r="K31" s="35" t="str">
        <f t="shared" si="1"/>
        <v>Khá</v>
      </c>
    </row>
    <row r="32" spans="1:11" ht="15.75" x14ac:dyDescent="0.25">
      <c r="A32" s="12">
        <v>20</v>
      </c>
      <c r="B32" s="31" t="s">
        <v>2795</v>
      </c>
      <c r="C32" s="32" t="s">
        <v>858</v>
      </c>
      <c r="D32" s="37">
        <v>38855</v>
      </c>
      <c r="E32" s="34">
        <f>VLOOKUP(B32,[1]Sheet1!B$4:L$8446,4,0)</f>
        <v>89</v>
      </c>
      <c r="F32" s="34">
        <f>VLOOKUP(B32,[1]Sheet1!B$4:F$8446,5,0)</f>
        <v>89</v>
      </c>
      <c r="G32" s="34">
        <f>VLOOKUP(B32,[1]Sheet1!B$4:J$8446,6,0)</f>
        <v>89</v>
      </c>
      <c r="H32" s="34">
        <f>VLOOKUP(B32,[1]Sheet1!B$4:H$8446,7,0)</f>
        <v>89</v>
      </c>
      <c r="I32" s="35" t="str">
        <f t="shared" si="0"/>
        <v>Tốt</v>
      </c>
      <c r="J32" s="34">
        <f>VLOOKUP(B32,[1]Sheet1!B$4:K$8446,9,0)</f>
        <v>89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2796</v>
      </c>
      <c r="C33" s="32" t="s">
        <v>859</v>
      </c>
      <c r="D33" s="37">
        <v>38718</v>
      </c>
      <c r="E33" s="34">
        <f>VLOOKUP(B33,[1]Sheet1!B$4:L$8446,4,0)</f>
        <v>85</v>
      </c>
      <c r="F33" s="34">
        <f>VLOOKUP(B33,[1]Sheet1!B$4:F$8446,5,0)</f>
        <v>85</v>
      </c>
      <c r="G33" s="34">
        <f>VLOOKUP(B33,[1]Sheet1!B$4:J$8446,6,0)</f>
        <v>85</v>
      </c>
      <c r="H33" s="34">
        <f>VLOOKUP(B33,[1]Sheet1!B$4:H$8446,7,0)</f>
        <v>85</v>
      </c>
      <c r="I33" s="35" t="str">
        <f t="shared" si="0"/>
        <v>Tốt</v>
      </c>
      <c r="J33" s="34">
        <f>VLOOKUP(B33,[1]Sheet1!B$4:K$8446,9,0)</f>
        <v>85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2797</v>
      </c>
      <c r="C34" s="32" t="s">
        <v>860</v>
      </c>
      <c r="D34" s="37">
        <v>39071</v>
      </c>
      <c r="E34" s="34">
        <f>VLOOKUP(B34,[1]Sheet1!B$4:L$8446,4,0)</f>
        <v>91</v>
      </c>
      <c r="F34" s="34">
        <f>VLOOKUP(B34,[1]Sheet1!B$4:F$8446,5,0)</f>
        <v>91</v>
      </c>
      <c r="G34" s="34">
        <f>VLOOKUP(B34,[1]Sheet1!B$4:J$8446,6,0)</f>
        <v>91</v>
      </c>
      <c r="H34" s="34">
        <f>VLOOKUP(B34,[1]Sheet1!B$4:H$8446,7,0)</f>
        <v>91</v>
      </c>
      <c r="I34" s="35" t="str">
        <f t="shared" si="0"/>
        <v>Xuất sắc</v>
      </c>
      <c r="J34" s="34">
        <f>VLOOKUP(B34,[1]Sheet1!B$4:K$8446,9,0)</f>
        <v>91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2798</v>
      </c>
      <c r="C35" s="32" t="s">
        <v>861</v>
      </c>
      <c r="D35" s="37">
        <v>38966</v>
      </c>
      <c r="E35" s="34">
        <f>VLOOKUP(B35,[1]Sheet1!B$4:L$8446,4,0)</f>
        <v>80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2799</v>
      </c>
      <c r="C36" s="32" t="s">
        <v>862</v>
      </c>
      <c r="D36" s="37">
        <v>39019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2800</v>
      </c>
      <c r="C37" s="32" t="s">
        <v>863</v>
      </c>
      <c r="D37" s="37">
        <v>38951</v>
      </c>
      <c r="E37" s="34">
        <f>VLOOKUP(B37,[1]Sheet1!B$4:L$8446,4,0)</f>
        <v>82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2801</v>
      </c>
      <c r="C38" s="32" t="s">
        <v>864</v>
      </c>
      <c r="D38" s="37">
        <v>38977</v>
      </c>
      <c r="E38" s="34">
        <f>VLOOKUP(B38,[1]Sheet1!B$4:L$8446,4,0)</f>
        <v>90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2802</v>
      </c>
      <c r="C39" s="32" t="s">
        <v>178</v>
      </c>
      <c r="D39" s="37">
        <v>38718</v>
      </c>
      <c r="E39" s="34">
        <f>VLOOKUP(B39,[1]Sheet1!B$4:L$8446,4,0)</f>
        <v>70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2803</v>
      </c>
      <c r="C40" s="32" t="s">
        <v>865</v>
      </c>
      <c r="D40" s="37">
        <v>39036</v>
      </c>
      <c r="E40" s="34">
        <f>VLOOKUP(B40,[1]Sheet1!B$4:L$8446,4,0)</f>
        <v>85</v>
      </c>
      <c r="F40" s="34">
        <f>VLOOKUP(B40,[1]Sheet1!B$4:F$8446,5,0)</f>
        <v>85</v>
      </c>
      <c r="G40" s="34">
        <f>VLOOKUP(B40,[1]Sheet1!B$4:J$8446,6,0)</f>
        <v>85</v>
      </c>
      <c r="H40" s="34">
        <f>VLOOKUP(B40,[1]Sheet1!B$4:H$8446,7,0)</f>
        <v>85</v>
      </c>
      <c r="I40" s="35" t="str">
        <f t="shared" si="0"/>
        <v>Tốt</v>
      </c>
      <c r="J40" s="34">
        <f>VLOOKUP(B40,[1]Sheet1!B$4:K$8446,9,0)</f>
        <v>85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2804</v>
      </c>
      <c r="C41" s="32" t="s">
        <v>866</v>
      </c>
      <c r="D41" s="37">
        <v>38890</v>
      </c>
      <c r="E41" s="34">
        <f>VLOOKUP(B41,[1]Sheet1!B$4:L$8446,4,0)</f>
        <v>87</v>
      </c>
      <c r="F41" s="34">
        <f>VLOOKUP(B41,[1]Sheet1!B$4:F$8446,5,0)</f>
        <v>87</v>
      </c>
      <c r="G41" s="34">
        <f>VLOOKUP(B41,[1]Sheet1!B$4:J$8446,6,0)</f>
        <v>87</v>
      </c>
      <c r="H41" s="34">
        <f>VLOOKUP(B41,[1]Sheet1!B$4:H$8446,7,0)</f>
        <v>87</v>
      </c>
      <c r="I41" s="35" t="str">
        <f t="shared" si="0"/>
        <v>Tốt</v>
      </c>
      <c r="J41" s="34">
        <f>VLOOKUP(B41,[1]Sheet1!B$4:K$8446,9,0)</f>
        <v>87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2805</v>
      </c>
      <c r="C42" s="32" t="s">
        <v>867</v>
      </c>
      <c r="D42" s="37">
        <v>38909</v>
      </c>
      <c r="E42" s="34">
        <f>VLOOKUP(B42,[1]Sheet1!B$4:L$8446,4,0)</f>
        <v>92</v>
      </c>
      <c r="F42" s="34">
        <f>VLOOKUP(B42,[1]Sheet1!B$4:F$8446,5,0)</f>
        <v>92</v>
      </c>
      <c r="G42" s="34">
        <f>VLOOKUP(B42,[1]Sheet1!B$4:J$8446,6,0)</f>
        <v>92</v>
      </c>
      <c r="H42" s="34">
        <f>VLOOKUP(B42,[1]Sheet1!B$4:H$8446,7,0)</f>
        <v>92</v>
      </c>
      <c r="I42" s="35" t="str">
        <f t="shared" si="0"/>
        <v>Xuất sắc</v>
      </c>
      <c r="J42" s="34">
        <f>VLOOKUP(B42,[1]Sheet1!B$4:K$8446,9,0)</f>
        <v>92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2806</v>
      </c>
      <c r="C43" s="32" t="s">
        <v>868</v>
      </c>
      <c r="D43" s="37">
        <v>38758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2807</v>
      </c>
      <c r="C44" s="32" t="s">
        <v>869</v>
      </c>
      <c r="D44" s="37">
        <v>39060</v>
      </c>
      <c r="E44" s="34">
        <f>VLOOKUP(B44,[1]Sheet1!B$4:L$8446,4,0)</f>
        <v>90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2808</v>
      </c>
      <c r="C45" s="32" t="s">
        <v>870</v>
      </c>
      <c r="D45" s="37">
        <v>39039</v>
      </c>
      <c r="E45" s="34">
        <f>VLOOKUP(B45,[1]Sheet1!B$4:L$8446,4,0)</f>
        <v>85</v>
      </c>
      <c r="F45" s="34">
        <f>VLOOKUP(B45,[1]Sheet1!B$4:F$8446,5,0)</f>
        <v>85</v>
      </c>
      <c r="G45" s="34">
        <f>VLOOKUP(B45,[1]Sheet1!B$4:J$8446,6,0)</f>
        <v>85</v>
      </c>
      <c r="H45" s="34">
        <f>VLOOKUP(B45,[1]Sheet1!B$4:H$8446,7,0)</f>
        <v>85</v>
      </c>
      <c r="I45" s="35" t="str">
        <f t="shared" si="0"/>
        <v>Tốt</v>
      </c>
      <c r="J45" s="34">
        <f>VLOOKUP(B45,[1]Sheet1!B$4:K$8446,9,0)</f>
        <v>85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2809</v>
      </c>
      <c r="C46" s="32" t="s">
        <v>871</v>
      </c>
      <c r="D46" s="37">
        <v>38816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2810</v>
      </c>
      <c r="C47" s="32" t="s">
        <v>872</v>
      </c>
      <c r="D47" s="37">
        <v>39044</v>
      </c>
      <c r="E47" s="34">
        <f>VLOOKUP(B47,[1]Sheet1!B$4:L$8446,4,0)</f>
        <v>80</v>
      </c>
      <c r="F47" s="34">
        <f>VLOOKUP(B47,[1]Sheet1!B$4:F$8446,5,0)</f>
        <v>77</v>
      </c>
      <c r="G47" s="34">
        <f>VLOOKUP(B47,[1]Sheet1!B$4:J$8446,6,0)</f>
        <v>77</v>
      </c>
      <c r="H47" s="34">
        <f>VLOOKUP(B47,[1]Sheet1!B$4:H$8446,7,0)</f>
        <v>77</v>
      </c>
      <c r="I47" s="35" t="str">
        <f t="shared" si="0"/>
        <v>Khá</v>
      </c>
      <c r="J47" s="34">
        <f>VLOOKUP(B47,[1]Sheet1!B$4:K$8446,9,0)</f>
        <v>77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2811</v>
      </c>
      <c r="C48" s="32" t="s">
        <v>873</v>
      </c>
      <c r="D48" s="37">
        <v>38900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2812</v>
      </c>
      <c r="C49" s="32" t="s">
        <v>874</v>
      </c>
      <c r="D49" s="37">
        <v>39007</v>
      </c>
      <c r="E49" s="34">
        <f>VLOOKUP(B49,[1]Sheet1!B$4:L$8446,4,0)</f>
        <v>90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2813</v>
      </c>
      <c r="C50" s="32" t="s">
        <v>875</v>
      </c>
      <c r="D50" s="37">
        <v>38787</v>
      </c>
      <c r="E50" s="34">
        <f>VLOOKUP(B50,[1]Sheet1!B$4:L$8446,4,0)</f>
        <v>80</v>
      </c>
      <c r="F50" s="34">
        <f>VLOOKUP(B50,[1]Sheet1!B$4:F$8446,5,0)</f>
        <v>77</v>
      </c>
      <c r="G50" s="34">
        <f>VLOOKUP(B50,[1]Sheet1!B$4:J$8446,6,0)</f>
        <v>77</v>
      </c>
      <c r="H50" s="34">
        <f>VLOOKUP(B50,[1]Sheet1!B$4:H$8446,7,0)</f>
        <v>77</v>
      </c>
      <c r="I50" s="35" t="str">
        <f t="shared" si="0"/>
        <v>Khá</v>
      </c>
      <c r="J50" s="34">
        <f>VLOOKUP(B50,[1]Sheet1!B$4:K$8446,9,0)</f>
        <v>77</v>
      </c>
      <c r="K50" s="35" t="str">
        <f t="shared" si="1"/>
        <v>Khá</v>
      </c>
    </row>
    <row r="51" spans="1:11" ht="15.75" x14ac:dyDescent="0.25">
      <c r="A51" s="12">
        <v>39</v>
      </c>
      <c r="B51" s="31" t="s">
        <v>2814</v>
      </c>
      <c r="C51" s="32" t="s">
        <v>876</v>
      </c>
      <c r="D51" s="37">
        <v>39022</v>
      </c>
      <c r="E51" s="34">
        <f>VLOOKUP(B51,[1]Sheet1!B$4:L$8446,4,0)</f>
        <v>82</v>
      </c>
      <c r="F51" s="34">
        <f>VLOOKUP(B51,[1]Sheet1!B$4:F$8446,5,0)</f>
        <v>82</v>
      </c>
      <c r="G51" s="34">
        <f>VLOOKUP(B51,[1]Sheet1!B$4:J$8446,6,0)</f>
        <v>82</v>
      </c>
      <c r="H51" s="34">
        <f>VLOOKUP(B51,[1]Sheet1!B$4:H$8446,7,0)</f>
        <v>82</v>
      </c>
      <c r="I51" s="35" t="str">
        <f t="shared" si="0"/>
        <v>Tốt</v>
      </c>
      <c r="J51" s="34">
        <f>VLOOKUP(B51,[1]Sheet1!B$4:K$8446,9,0)</f>
        <v>82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2815</v>
      </c>
      <c r="C52" s="32" t="s">
        <v>877</v>
      </c>
      <c r="D52" s="37">
        <v>39028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4" spans="1:11" x14ac:dyDescent="0.25">
      <c r="A54" s="43" t="s">
        <v>679</v>
      </c>
      <c r="B54" s="43"/>
      <c r="C54" s="43"/>
    </row>
  </sheetData>
  <mergeCells count="19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713EE-6AC5-4121-AFAF-7468FCF269B6}">
  <dimension ref="A1:K55"/>
  <sheetViews>
    <sheetView topLeftCell="A36" workbookViewId="0">
      <selection activeCell="B13" sqref="B13:K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8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2472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2389</v>
      </c>
      <c r="C13" s="32" t="s">
        <v>878</v>
      </c>
      <c r="D13" s="37">
        <v>38727</v>
      </c>
      <c r="E13" s="34">
        <f>VLOOKUP(B13,[1]Sheet1!B$4:L$8446,4,0)</f>
        <v>90</v>
      </c>
      <c r="F13" s="34">
        <f>VLOOKUP(B13,[1]Sheet1!B$4:F$8446,5,0)</f>
        <v>90</v>
      </c>
      <c r="G13" s="34">
        <f>VLOOKUP(B13,[1]Sheet1!B$4:J$8446,6,0)</f>
        <v>90</v>
      </c>
      <c r="H13" s="34">
        <f>VLOOKUP(B13,[1]Sheet1!B$4:H$8446,7,0)</f>
        <v>90</v>
      </c>
      <c r="I13" s="35" t="str">
        <f t="shared" ref="I13:I53" si="0">IF(H13&gt;=90,"Xuất sắc",IF(H13&gt;=80,"Tốt", IF(H13&gt;=65,"Khá",IF(H13&gt;=50,"Trung bình", IF(H13&gt;=35, "Yếu", "Kém")))))</f>
        <v>Xuất sắc</v>
      </c>
      <c r="J13" s="34">
        <f>VLOOKUP(B13,[1]Sheet1!B$4:K$8446,9,0)</f>
        <v>90</v>
      </c>
      <c r="K13" s="35" t="str">
        <f t="shared" ref="K13:K53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2">
        <v>2</v>
      </c>
      <c r="B14" s="31" t="s">
        <v>2390</v>
      </c>
      <c r="C14" s="32" t="s">
        <v>207</v>
      </c>
      <c r="D14" s="37">
        <v>38774</v>
      </c>
      <c r="E14" s="34">
        <f>VLOOKUP(B14,[1]Sheet1!B$4:L$8446,4,0)</f>
        <v>80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2391</v>
      </c>
      <c r="C15" s="32" t="s">
        <v>879</v>
      </c>
      <c r="D15" s="37">
        <v>38791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2392</v>
      </c>
      <c r="C16" s="32" t="s">
        <v>880</v>
      </c>
      <c r="D16" s="37">
        <v>38899</v>
      </c>
      <c r="E16" s="34">
        <f>VLOOKUP(B16,[1]Sheet1!B$4:L$8446,4,0)</f>
        <v>80</v>
      </c>
      <c r="F16" s="34">
        <f>VLOOKUP(B16,[1]Sheet1!B$4:F$8446,5,0)</f>
        <v>80</v>
      </c>
      <c r="G16" s="34">
        <f>VLOOKUP(B16,[1]Sheet1!B$4:J$8446,6,0)</f>
        <v>80</v>
      </c>
      <c r="H16" s="34">
        <f>VLOOKUP(B16,[1]Sheet1!B$4:H$8446,7,0)</f>
        <v>80</v>
      </c>
      <c r="I16" s="35" t="str">
        <f t="shared" si="0"/>
        <v>Tốt</v>
      </c>
      <c r="J16" s="34">
        <f>VLOOKUP(B16,[1]Sheet1!B$4:K$8446,9,0)</f>
        <v>80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2393</v>
      </c>
      <c r="C17" s="32" t="s">
        <v>884</v>
      </c>
      <c r="D17" s="37">
        <v>38925</v>
      </c>
      <c r="E17" s="34">
        <f>VLOOKUP(B17,[1]Sheet1!B$4:L$8446,4,0)</f>
        <v>89</v>
      </c>
      <c r="F17" s="34">
        <f>VLOOKUP(B17,[1]Sheet1!B$4:F$8446,5,0)</f>
        <v>89</v>
      </c>
      <c r="G17" s="34">
        <f>VLOOKUP(B17,[1]Sheet1!B$4:J$8446,6,0)</f>
        <v>89</v>
      </c>
      <c r="H17" s="34">
        <f>VLOOKUP(B17,[1]Sheet1!B$4:H$8446,7,0)</f>
        <v>89</v>
      </c>
      <c r="I17" s="35" t="str">
        <f t="shared" si="0"/>
        <v>Tốt</v>
      </c>
      <c r="J17" s="34">
        <f>VLOOKUP(B17,[1]Sheet1!B$4:K$8446,9,0)</f>
        <v>89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2394</v>
      </c>
      <c r="C18" s="32" t="s">
        <v>885</v>
      </c>
      <c r="D18" s="37">
        <v>38923</v>
      </c>
      <c r="E18" s="34">
        <f>VLOOKUP(B18,[1]Sheet1!B$4:L$8446,4,0)</f>
        <v>76</v>
      </c>
      <c r="F18" s="34">
        <f>VLOOKUP(B18,[1]Sheet1!B$4:F$8446,5,0)</f>
        <v>75</v>
      </c>
      <c r="G18" s="34">
        <f>VLOOKUP(B18,[1]Sheet1!B$4:J$8446,6,0)</f>
        <v>75</v>
      </c>
      <c r="H18" s="34">
        <f>VLOOKUP(B18,[1]Sheet1!B$4:H$8446,7,0)</f>
        <v>75</v>
      </c>
      <c r="I18" s="35" t="str">
        <f t="shared" si="0"/>
        <v>Khá</v>
      </c>
      <c r="J18" s="34">
        <f>VLOOKUP(B18,[1]Sheet1!B$4:K$8446,9,0)</f>
        <v>75</v>
      </c>
      <c r="K18" s="35" t="str">
        <f t="shared" si="1"/>
        <v>Khá</v>
      </c>
    </row>
    <row r="19" spans="1:11" ht="15.75" x14ac:dyDescent="0.25">
      <c r="A19" s="12">
        <v>7</v>
      </c>
      <c r="B19" s="31" t="s">
        <v>2395</v>
      </c>
      <c r="C19" s="32" t="s">
        <v>887</v>
      </c>
      <c r="D19" s="37">
        <v>38934</v>
      </c>
      <c r="E19" s="34">
        <f>VLOOKUP(B19,[1]Sheet1!B$4:L$8446,4,0)</f>
        <v>90</v>
      </c>
      <c r="F19" s="34">
        <f>VLOOKUP(B19,[1]Sheet1!B$4:F$8446,5,0)</f>
        <v>90</v>
      </c>
      <c r="G19" s="34">
        <f>VLOOKUP(B19,[1]Sheet1!B$4:J$8446,6,0)</f>
        <v>90</v>
      </c>
      <c r="H19" s="34">
        <f>VLOOKUP(B19,[1]Sheet1!B$4:H$8446,7,0)</f>
        <v>90</v>
      </c>
      <c r="I19" s="35" t="str">
        <f t="shared" si="0"/>
        <v>Xuất sắc</v>
      </c>
      <c r="J19" s="34">
        <f>VLOOKUP(B19,[1]Sheet1!B$4:K$8446,9,0)</f>
        <v>90</v>
      </c>
      <c r="K19" s="35" t="str">
        <f t="shared" si="1"/>
        <v>Xuất sắc</v>
      </c>
    </row>
    <row r="20" spans="1:11" ht="15.75" x14ac:dyDescent="0.25">
      <c r="A20" s="12">
        <v>8</v>
      </c>
      <c r="B20" s="31" t="s">
        <v>2396</v>
      </c>
      <c r="C20" s="32" t="s">
        <v>886</v>
      </c>
      <c r="D20" s="37">
        <v>38950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2397</v>
      </c>
      <c r="C21" s="32" t="s">
        <v>216</v>
      </c>
      <c r="D21" s="37">
        <v>38748</v>
      </c>
      <c r="E21" s="34">
        <f>VLOOKUP(B21,[1]Sheet1!B$4:L$8446,4,0)</f>
        <v>87</v>
      </c>
      <c r="F21" s="34">
        <f>VLOOKUP(B21,[1]Sheet1!B$4:F$8446,5,0)</f>
        <v>87</v>
      </c>
      <c r="G21" s="34">
        <f>VLOOKUP(B21,[1]Sheet1!B$4:J$8446,6,0)</f>
        <v>87</v>
      </c>
      <c r="H21" s="34">
        <f>VLOOKUP(B21,[1]Sheet1!B$4:H$8446,7,0)</f>
        <v>87</v>
      </c>
      <c r="I21" s="35" t="str">
        <f t="shared" si="0"/>
        <v>Tốt</v>
      </c>
      <c r="J21" s="34">
        <f>VLOOKUP(B21,[1]Sheet1!B$4:K$8446,9,0)</f>
        <v>87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2398</v>
      </c>
      <c r="C22" s="32" t="s">
        <v>881</v>
      </c>
      <c r="D22" s="37">
        <v>39064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ht="15.75" x14ac:dyDescent="0.25">
      <c r="A23" s="12">
        <v>11</v>
      </c>
      <c r="B23" s="31" t="s">
        <v>2399</v>
      </c>
      <c r="C23" s="32" t="s">
        <v>882</v>
      </c>
      <c r="D23" s="37">
        <v>38768</v>
      </c>
      <c r="E23" s="34">
        <f>VLOOKUP(B23,[1]Sheet1!B$4:L$8446,4,0)</f>
        <v>80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2400</v>
      </c>
      <c r="C24" s="32" t="s">
        <v>883</v>
      </c>
      <c r="D24" s="37">
        <v>39071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2401</v>
      </c>
      <c r="C25" s="32" t="s">
        <v>888</v>
      </c>
      <c r="D25" s="37">
        <v>38983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2402</v>
      </c>
      <c r="C26" s="32" t="s">
        <v>889</v>
      </c>
      <c r="D26" s="37">
        <v>38744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2403</v>
      </c>
      <c r="C27" s="32" t="s">
        <v>890</v>
      </c>
      <c r="D27" s="37">
        <v>39027</v>
      </c>
      <c r="E27" s="34">
        <f>VLOOKUP(B27,[1]Sheet1!B$4:L$8446,4,0)</f>
        <v>92</v>
      </c>
      <c r="F27" s="34">
        <f>VLOOKUP(B27,[1]Sheet1!B$4:F$8446,5,0)</f>
        <v>92</v>
      </c>
      <c r="G27" s="34">
        <f>VLOOKUP(B27,[1]Sheet1!B$4:J$8446,6,0)</f>
        <v>92</v>
      </c>
      <c r="H27" s="34">
        <f>VLOOKUP(B27,[1]Sheet1!B$4:H$8446,7,0)</f>
        <v>92</v>
      </c>
      <c r="I27" s="35" t="str">
        <f t="shared" si="0"/>
        <v>Xuất sắc</v>
      </c>
      <c r="J27" s="34">
        <f>VLOOKUP(B27,[1]Sheet1!B$4:K$8446,9,0)</f>
        <v>92</v>
      </c>
      <c r="K27" s="35" t="str">
        <f t="shared" si="1"/>
        <v>Xuất sắc</v>
      </c>
    </row>
    <row r="28" spans="1:11" ht="15.75" x14ac:dyDescent="0.25">
      <c r="A28" s="12">
        <v>16</v>
      </c>
      <c r="B28" s="31" t="s">
        <v>2404</v>
      </c>
      <c r="C28" s="32" t="s">
        <v>127</v>
      </c>
      <c r="D28" s="37">
        <v>39065</v>
      </c>
      <c r="E28" s="34">
        <f>VLOOKUP(B28,[1]Sheet1!B$4:L$8446,4,0)</f>
        <v>82</v>
      </c>
      <c r="F28" s="34">
        <f>VLOOKUP(B28,[1]Sheet1!B$4:F$8446,5,0)</f>
        <v>82</v>
      </c>
      <c r="G28" s="34">
        <f>VLOOKUP(B28,[1]Sheet1!B$4:J$8446,6,0)</f>
        <v>82</v>
      </c>
      <c r="H28" s="34">
        <f>VLOOKUP(B28,[1]Sheet1!B$4:H$8446,7,0)</f>
        <v>82</v>
      </c>
      <c r="I28" s="35" t="str">
        <f t="shared" si="0"/>
        <v>Tốt</v>
      </c>
      <c r="J28" s="34">
        <f>VLOOKUP(B28,[1]Sheet1!B$4:K$8446,9,0)</f>
        <v>82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2405</v>
      </c>
      <c r="C29" s="32" t="s">
        <v>891</v>
      </c>
      <c r="D29" s="37">
        <v>38860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2406</v>
      </c>
      <c r="C30" s="32" t="s">
        <v>892</v>
      </c>
      <c r="D30" s="37">
        <v>39009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2407</v>
      </c>
      <c r="C31" s="32" t="s">
        <v>893</v>
      </c>
      <c r="D31" s="37">
        <v>38745</v>
      </c>
      <c r="E31" s="34">
        <f>VLOOKUP(B31,[1]Sheet1!B$4:L$8446,4,0)</f>
        <v>87</v>
      </c>
      <c r="F31" s="34">
        <f>VLOOKUP(B31,[1]Sheet1!B$4:F$8446,5,0)</f>
        <v>84</v>
      </c>
      <c r="G31" s="34">
        <f>VLOOKUP(B31,[1]Sheet1!B$4:J$8446,6,0)</f>
        <v>84</v>
      </c>
      <c r="H31" s="34">
        <f>VLOOKUP(B31,[1]Sheet1!B$4:H$8446,7,0)</f>
        <v>84</v>
      </c>
      <c r="I31" s="35" t="str">
        <f t="shared" si="0"/>
        <v>Tốt</v>
      </c>
      <c r="J31" s="34">
        <f>VLOOKUP(B31,[1]Sheet1!B$4:K$8446,9,0)</f>
        <v>84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2408</v>
      </c>
      <c r="C32" s="32" t="s">
        <v>894</v>
      </c>
      <c r="D32" s="37">
        <v>38940</v>
      </c>
      <c r="E32" s="34">
        <f>VLOOKUP(B32,[1]Sheet1!B$4:L$8446,4,0)</f>
        <v>100</v>
      </c>
      <c r="F32" s="34">
        <f>VLOOKUP(B32,[1]Sheet1!B$4:F$8446,5,0)</f>
        <v>100</v>
      </c>
      <c r="G32" s="34">
        <f>VLOOKUP(B32,[1]Sheet1!B$4:J$8446,6,0)</f>
        <v>100</v>
      </c>
      <c r="H32" s="34">
        <f>VLOOKUP(B32,[1]Sheet1!B$4:H$8446,7,0)</f>
        <v>100</v>
      </c>
      <c r="I32" s="35" t="str">
        <f t="shared" si="0"/>
        <v>Xuất sắc</v>
      </c>
      <c r="J32" s="34">
        <f>VLOOKUP(B32,[1]Sheet1!B$4:K$8446,9,0)</f>
        <v>100</v>
      </c>
      <c r="K32" s="35" t="str">
        <f t="shared" si="1"/>
        <v>Xuất sắc</v>
      </c>
    </row>
    <row r="33" spans="1:11" ht="15.75" x14ac:dyDescent="0.25">
      <c r="A33" s="12">
        <v>21</v>
      </c>
      <c r="B33" s="31" t="s">
        <v>2409</v>
      </c>
      <c r="C33" s="32" t="s">
        <v>895</v>
      </c>
      <c r="D33" s="37">
        <v>39005</v>
      </c>
      <c r="E33" s="34">
        <f>VLOOKUP(B33,[1]Sheet1!B$4:L$8446,4,0)</f>
        <v>80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2410</v>
      </c>
      <c r="C34" s="32" t="s">
        <v>896</v>
      </c>
      <c r="D34" s="37">
        <v>38983</v>
      </c>
      <c r="E34" s="34">
        <f>VLOOKUP(B34,[1]Sheet1!B$4:L$8446,4,0)</f>
        <v>90</v>
      </c>
      <c r="F34" s="34">
        <f>VLOOKUP(B34,[1]Sheet1!B$4:F$8446,5,0)</f>
        <v>90</v>
      </c>
      <c r="G34" s="34">
        <f>VLOOKUP(B34,[1]Sheet1!B$4:J$8446,6,0)</f>
        <v>90</v>
      </c>
      <c r="H34" s="34">
        <f>VLOOKUP(B34,[1]Sheet1!B$4:H$8446,7,0)</f>
        <v>90</v>
      </c>
      <c r="I34" s="35" t="str">
        <f t="shared" si="0"/>
        <v>Xuất sắc</v>
      </c>
      <c r="J34" s="34">
        <f>VLOOKUP(B34,[1]Sheet1!B$4:K$8446,9,0)</f>
        <v>90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2411</v>
      </c>
      <c r="C35" s="32" t="s">
        <v>897</v>
      </c>
      <c r="D35" s="37">
        <v>39003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2412</v>
      </c>
      <c r="C36" s="32" t="s">
        <v>898</v>
      </c>
      <c r="D36" s="37">
        <v>39029</v>
      </c>
      <c r="E36" s="34">
        <f>VLOOKUP(B36,[1]Sheet1!B$4:L$8446,4,0)</f>
        <v>100</v>
      </c>
      <c r="F36" s="34">
        <f>VLOOKUP(B36,[1]Sheet1!B$4:F$8446,5,0)</f>
        <v>100</v>
      </c>
      <c r="G36" s="34">
        <f>VLOOKUP(B36,[1]Sheet1!B$4:J$8446,6,0)</f>
        <v>100</v>
      </c>
      <c r="H36" s="34">
        <f>VLOOKUP(B36,[1]Sheet1!B$4:H$8446,7,0)</f>
        <v>100</v>
      </c>
      <c r="I36" s="35" t="str">
        <f t="shared" si="0"/>
        <v>Xuất sắc</v>
      </c>
      <c r="J36" s="34">
        <f>VLOOKUP(B36,[1]Sheet1!B$4:K$8446,9,0)</f>
        <v>100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2413</v>
      </c>
      <c r="C37" s="32" t="s">
        <v>899</v>
      </c>
      <c r="D37" s="37">
        <v>38774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12">
        <v>26</v>
      </c>
      <c r="B38" s="31" t="s">
        <v>2414</v>
      </c>
      <c r="C38" s="32" t="s">
        <v>900</v>
      </c>
      <c r="D38" s="37">
        <v>38946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2415</v>
      </c>
      <c r="C39" s="32" t="s">
        <v>901</v>
      </c>
      <c r="D39" s="37">
        <v>38768</v>
      </c>
      <c r="E39" s="34">
        <f>VLOOKUP(B39,[1]Sheet1!B$4:L$8446,4,0)</f>
        <v>85</v>
      </c>
      <c r="F39" s="34">
        <f>VLOOKUP(B39,[1]Sheet1!B$4:F$8446,5,0)</f>
        <v>82</v>
      </c>
      <c r="G39" s="34">
        <f>VLOOKUP(B39,[1]Sheet1!B$4:J$8446,6,0)</f>
        <v>82</v>
      </c>
      <c r="H39" s="34">
        <f>VLOOKUP(B39,[1]Sheet1!B$4:H$8446,7,0)</f>
        <v>82</v>
      </c>
      <c r="I39" s="35" t="str">
        <f t="shared" si="0"/>
        <v>Tốt</v>
      </c>
      <c r="J39" s="34">
        <f>VLOOKUP(B39,[1]Sheet1!B$4:K$8446,9,0)</f>
        <v>82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2416</v>
      </c>
      <c r="C40" s="32" t="s">
        <v>902</v>
      </c>
      <c r="D40" s="37">
        <v>38770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2417</v>
      </c>
      <c r="C41" s="32" t="s">
        <v>903</v>
      </c>
      <c r="D41" s="37">
        <v>38822</v>
      </c>
      <c r="E41" s="34">
        <f>VLOOKUP(B41,[1]Sheet1!B$4:L$8446,4,0)</f>
        <v>86</v>
      </c>
      <c r="F41" s="34">
        <f>VLOOKUP(B41,[1]Sheet1!B$4:F$8446,5,0)</f>
        <v>86</v>
      </c>
      <c r="G41" s="34">
        <f>VLOOKUP(B41,[1]Sheet1!B$4:J$8446,6,0)</f>
        <v>86</v>
      </c>
      <c r="H41" s="34">
        <f>VLOOKUP(B41,[1]Sheet1!B$4:H$8446,7,0)</f>
        <v>86</v>
      </c>
      <c r="I41" s="35" t="str">
        <f t="shared" si="0"/>
        <v>Tốt</v>
      </c>
      <c r="J41" s="34">
        <f>VLOOKUP(B41,[1]Sheet1!B$4:K$8446,9,0)</f>
        <v>86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2418</v>
      </c>
      <c r="C42" s="32" t="s">
        <v>904</v>
      </c>
      <c r="D42" s="37">
        <v>38977</v>
      </c>
      <c r="E42" s="34">
        <f>VLOOKUP(B42,[1]Sheet1!B$4:L$8446,4,0)</f>
        <v>94</v>
      </c>
      <c r="F42" s="34">
        <f>VLOOKUP(B42,[1]Sheet1!B$4:F$8446,5,0)</f>
        <v>94</v>
      </c>
      <c r="G42" s="34">
        <f>VLOOKUP(B42,[1]Sheet1!B$4:J$8446,6,0)</f>
        <v>94</v>
      </c>
      <c r="H42" s="34">
        <f>VLOOKUP(B42,[1]Sheet1!B$4:H$8446,7,0)</f>
        <v>94</v>
      </c>
      <c r="I42" s="35" t="str">
        <f t="shared" si="0"/>
        <v>Xuất sắc</v>
      </c>
      <c r="J42" s="34">
        <f>VLOOKUP(B42,[1]Sheet1!B$4:K$8446,9,0)</f>
        <v>94</v>
      </c>
      <c r="K42" s="35" t="str">
        <f t="shared" si="1"/>
        <v>Xuất sắc</v>
      </c>
    </row>
    <row r="43" spans="1:11" ht="15.75" x14ac:dyDescent="0.25">
      <c r="A43" s="12">
        <v>31</v>
      </c>
      <c r="B43" s="31" t="s">
        <v>2419</v>
      </c>
      <c r="C43" s="32" t="s">
        <v>905</v>
      </c>
      <c r="D43" s="37">
        <v>39045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2420</v>
      </c>
      <c r="C44" s="32" t="s">
        <v>906</v>
      </c>
      <c r="D44" s="37">
        <v>38888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2421</v>
      </c>
      <c r="C45" s="32" t="s">
        <v>907</v>
      </c>
      <c r="D45" s="37">
        <v>38995</v>
      </c>
      <c r="E45" s="34">
        <f>VLOOKUP(B45,[1]Sheet1!B$4:L$8446,4,0)</f>
        <v>85</v>
      </c>
      <c r="F45" s="34">
        <f>VLOOKUP(B45,[1]Sheet1!B$4:F$8446,5,0)</f>
        <v>82</v>
      </c>
      <c r="G45" s="34">
        <f>VLOOKUP(B45,[1]Sheet1!B$4:J$8446,6,0)</f>
        <v>82</v>
      </c>
      <c r="H45" s="34">
        <f>VLOOKUP(B45,[1]Sheet1!B$4:H$8446,7,0)</f>
        <v>82</v>
      </c>
      <c r="I45" s="35" t="str">
        <f t="shared" si="0"/>
        <v>Tốt</v>
      </c>
      <c r="J45" s="34">
        <f>VLOOKUP(B45,[1]Sheet1!B$4:K$8446,9,0)</f>
        <v>82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2422</v>
      </c>
      <c r="C46" s="32" t="s">
        <v>908</v>
      </c>
      <c r="D46" s="37">
        <v>38877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2423</v>
      </c>
      <c r="C47" s="32" t="s">
        <v>703</v>
      </c>
      <c r="D47" s="37">
        <v>38938</v>
      </c>
      <c r="E47" s="34">
        <f>VLOOKUP(B47,[1]Sheet1!B$4:L$8446,4,0)</f>
        <v>90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2424</v>
      </c>
      <c r="C48" s="32" t="s">
        <v>910</v>
      </c>
      <c r="D48" s="37">
        <v>38719</v>
      </c>
      <c r="E48" s="34">
        <f>VLOOKUP(B48,[1]Sheet1!B$4:L$8446,4,0)</f>
        <v>90</v>
      </c>
      <c r="F48" s="34">
        <f>VLOOKUP(B48,[1]Sheet1!B$4:F$8446,5,0)</f>
        <v>90</v>
      </c>
      <c r="G48" s="34">
        <f>VLOOKUP(B48,[1]Sheet1!B$4:J$8446,6,0)</f>
        <v>90</v>
      </c>
      <c r="H48" s="34">
        <f>VLOOKUP(B48,[1]Sheet1!B$4:H$8446,7,0)</f>
        <v>90</v>
      </c>
      <c r="I48" s="35" t="str">
        <f t="shared" si="0"/>
        <v>Xuất sắc</v>
      </c>
      <c r="J48" s="34">
        <f>VLOOKUP(B48,[1]Sheet1!B$4:K$8446,9,0)</f>
        <v>90</v>
      </c>
      <c r="K48" s="35" t="str">
        <f t="shared" si="1"/>
        <v>Xuất sắc</v>
      </c>
    </row>
    <row r="49" spans="1:11" ht="15.75" x14ac:dyDescent="0.25">
      <c r="A49" s="12">
        <v>37</v>
      </c>
      <c r="B49" s="31" t="s">
        <v>2425</v>
      </c>
      <c r="C49" s="32" t="s">
        <v>909</v>
      </c>
      <c r="D49" s="37">
        <v>38843</v>
      </c>
      <c r="E49" s="34">
        <f>VLOOKUP(B49,[1]Sheet1!B$4:L$8446,4,0)</f>
        <v>94</v>
      </c>
      <c r="F49" s="34">
        <f>VLOOKUP(B49,[1]Sheet1!B$4:F$8446,5,0)</f>
        <v>94</v>
      </c>
      <c r="G49" s="34">
        <f>VLOOKUP(B49,[1]Sheet1!B$4:J$8446,6,0)</f>
        <v>94</v>
      </c>
      <c r="H49" s="34">
        <f>VLOOKUP(B49,[1]Sheet1!B$4:H$8446,7,0)</f>
        <v>94</v>
      </c>
      <c r="I49" s="35" t="str">
        <f t="shared" si="0"/>
        <v>Xuất sắc</v>
      </c>
      <c r="J49" s="34">
        <f>VLOOKUP(B49,[1]Sheet1!B$4:K$8446,9,0)</f>
        <v>94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2426</v>
      </c>
      <c r="C50" s="32" t="s">
        <v>911</v>
      </c>
      <c r="D50" s="37">
        <v>38737</v>
      </c>
      <c r="E50" s="34">
        <f>VLOOKUP(B50,[1]Sheet1!B$4:L$8446,4,0)</f>
        <v>80</v>
      </c>
      <c r="F50" s="34">
        <f>VLOOKUP(B50,[1]Sheet1!B$4:F$8446,5,0)</f>
        <v>80</v>
      </c>
      <c r="G50" s="34">
        <f>VLOOKUP(B50,[1]Sheet1!B$4:J$8446,6,0)</f>
        <v>80</v>
      </c>
      <c r="H50" s="34">
        <f>VLOOKUP(B50,[1]Sheet1!B$4:H$8446,7,0)</f>
        <v>80</v>
      </c>
      <c r="I50" s="35" t="str">
        <f t="shared" si="0"/>
        <v>Tốt</v>
      </c>
      <c r="J50" s="34">
        <f>VLOOKUP(B50,[1]Sheet1!B$4:K$8446,9,0)</f>
        <v>80</v>
      </c>
      <c r="K50" s="35" t="str">
        <f t="shared" si="1"/>
        <v>Tốt</v>
      </c>
    </row>
    <row r="51" spans="1:11" ht="15.75" x14ac:dyDescent="0.25">
      <c r="A51" s="12">
        <v>39</v>
      </c>
      <c r="B51" s="31" t="s">
        <v>2427</v>
      </c>
      <c r="C51" s="32" t="s">
        <v>912</v>
      </c>
      <c r="D51" s="37">
        <v>38973</v>
      </c>
      <c r="E51" s="34">
        <f>VLOOKUP(B51,[1]Sheet1!B$4:L$8446,4,0)</f>
        <v>80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2428</v>
      </c>
      <c r="C52" s="32" t="s">
        <v>913</v>
      </c>
      <c r="D52" s="37">
        <v>38913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2429</v>
      </c>
      <c r="C53" s="32" t="s">
        <v>914</v>
      </c>
      <c r="D53" s="37">
        <v>39064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5" spans="1:11" x14ac:dyDescent="0.25">
      <c r="A55" s="43" t="s">
        <v>571</v>
      </c>
      <c r="B55" s="43"/>
      <c r="C55" s="43"/>
    </row>
  </sheetData>
  <mergeCells count="19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E351-6E14-41C4-88FB-5E681E6B84B4}">
  <dimension ref="A1:K55"/>
  <sheetViews>
    <sheetView topLeftCell="A3" workbookViewId="0">
      <selection activeCell="B13" sqref="B13:K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2471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2430</v>
      </c>
      <c r="C13" s="32" t="s">
        <v>915</v>
      </c>
      <c r="D13" s="37">
        <v>38800</v>
      </c>
      <c r="E13" s="34">
        <f>VLOOKUP(B13,[1]Sheet1!B$4:L$8446,4,0)</f>
        <v>80</v>
      </c>
      <c r="F13" s="34">
        <f>VLOOKUP(B13,[1]Sheet1!B$4:F$8446,5,0)</f>
        <v>80</v>
      </c>
      <c r="G13" s="34">
        <f>VLOOKUP(B13,[1]Sheet1!B$4:J$8446,6,0)</f>
        <v>80</v>
      </c>
      <c r="H13" s="34">
        <f>VLOOKUP(B13,[1]Sheet1!B$4:H$8446,7,0)</f>
        <v>80</v>
      </c>
      <c r="I13" s="35" t="str">
        <f t="shared" ref="I13:I53" si="0">IF(H13&gt;=90,"Xuất sắc",IF(H13&gt;=80,"Tốt", IF(H13&gt;=65,"Khá",IF(H13&gt;=50,"Trung bình", IF(H13&gt;=35, "Yếu", "Kém")))))</f>
        <v>Tốt</v>
      </c>
      <c r="J13" s="34">
        <f>VLOOKUP(B13,[1]Sheet1!B$4:K$8446,9,0)</f>
        <v>80</v>
      </c>
      <c r="K13" s="35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2431</v>
      </c>
      <c r="C14" s="32" t="s">
        <v>916</v>
      </c>
      <c r="D14" s="37">
        <v>38749</v>
      </c>
      <c r="E14" s="34">
        <f>VLOOKUP(B14,[1]Sheet1!B$4:L$8446,4,0)</f>
        <v>70</v>
      </c>
      <c r="F14" s="34">
        <f>VLOOKUP(B14,[1]Sheet1!B$4:F$8446,5,0)</f>
        <v>80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2432</v>
      </c>
      <c r="C15" s="32" t="s">
        <v>917</v>
      </c>
      <c r="D15" s="37">
        <v>38999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2433</v>
      </c>
      <c r="C16" s="32" t="s">
        <v>918</v>
      </c>
      <c r="D16" s="37">
        <v>38916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2434</v>
      </c>
      <c r="C17" s="32" t="s">
        <v>921</v>
      </c>
      <c r="D17" s="37">
        <v>39014</v>
      </c>
      <c r="E17" s="34">
        <f>VLOOKUP(B17,[1]Sheet1!B$4:L$8446,4,0)</f>
        <v>67</v>
      </c>
      <c r="F17" s="34">
        <f>VLOOKUP(B17,[1]Sheet1!B$4:F$8446,5,0)</f>
        <v>77</v>
      </c>
      <c r="G17" s="34">
        <f>VLOOKUP(B17,[1]Sheet1!B$4:J$8446,6,0)</f>
        <v>77</v>
      </c>
      <c r="H17" s="34">
        <f>VLOOKUP(B17,[1]Sheet1!B$4:H$8446,7,0)</f>
        <v>77</v>
      </c>
      <c r="I17" s="35" t="str">
        <f t="shared" si="0"/>
        <v>Khá</v>
      </c>
      <c r="J17" s="34">
        <f>VLOOKUP(B17,[1]Sheet1!B$4:K$8446,9,0)</f>
        <v>77</v>
      </c>
      <c r="K17" s="35" t="str">
        <f t="shared" si="1"/>
        <v>Khá</v>
      </c>
    </row>
    <row r="18" spans="1:11" ht="15.75" x14ac:dyDescent="0.25">
      <c r="A18" s="12">
        <v>6</v>
      </c>
      <c r="B18" s="31" t="s">
        <v>2435</v>
      </c>
      <c r="C18" s="32" t="s">
        <v>922</v>
      </c>
      <c r="D18" s="37">
        <v>39017</v>
      </c>
      <c r="E18" s="34">
        <f>VLOOKUP(B18,[1]Sheet1!B$4:L$8446,4,0)</f>
        <v>77</v>
      </c>
      <c r="F18" s="34">
        <f>VLOOKUP(B18,[1]Sheet1!B$4:F$8446,5,0)</f>
        <v>77</v>
      </c>
      <c r="G18" s="34">
        <f>VLOOKUP(B18,[1]Sheet1!B$4:J$8446,6,0)</f>
        <v>77</v>
      </c>
      <c r="H18" s="34">
        <f>VLOOKUP(B18,[1]Sheet1!B$4:H$8446,7,0)</f>
        <v>77</v>
      </c>
      <c r="I18" s="35" t="str">
        <f t="shared" si="0"/>
        <v>Khá</v>
      </c>
      <c r="J18" s="34">
        <f>VLOOKUP(B18,[1]Sheet1!B$4:K$8446,9,0)</f>
        <v>77</v>
      </c>
      <c r="K18" s="35" t="str">
        <f t="shared" si="1"/>
        <v>Khá</v>
      </c>
    </row>
    <row r="19" spans="1:11" ht="15.75" x14ac:dyDescent="0.25">
      <c r="A19" s="12">
        <v>7</v>
      </c>
      <c r="B19" s="31" t="s">
        <v>2436</v>
      </c>
      <c r="C19" s="32" t="s">
        <v>924</v>
      </c>
      <c r="D19" s="37">
        <v>38747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2437</v>
      </c>
      <c r="C20" s="32" t="s">
        <v>923</v>
      </c>
      <c r="D20" s="37">
        <v>38810</v>
      </c>
      <c r="E20" s="34">
        <f>VLOOKUP(B20,[1]Sheet1!B$4:L$8446,4,0)</f>
        <v>80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2438</v>
      </c>
      <c r="C21" s="32" t="s">
        <v>920</v>
      </c>
      <c r="D21" s="37">
        <v>38851</v>
      </c>
      <c r="E21" s="34">
        <f>VLOOKUP(B21,[1]Sheet1!B$4:L$8446,4,0)</f>
        <v>90</v>
      </c>
      <c r="F21" s="34">
        <f>VLOOKUP(B21,[1]Sheet1!B$4:F$8446,5,0)</f>
        <v>90</v>
      </c>
      <c r="G21" s="34">
        <f>VLOOKUP(B21,[1]Sheet1!B$4:J$8446,6,0)</f>
        <v>90</v>
      </c>
      <c r="H21" s="34">
        <f>VLOOKUP(B21,[1]Sheet1!B$4:H$8446,7,0)</f>
        <v>90</v>
      </c>
      <c r="I21" s="35" t="str">
        <f t="shared" si="0"/>
        <v>Xuất sắc</v>
      </c>
      <c r="J21" s="34">
        <f>VLOOKUP(B21,[1]Sheet1!B$4:K$8446,9,0)</f>
        <v>90</v>
      </c>
      <c r="K21" s="35" t="str">
        <f t="shared" si="1"/>
        <v>Xuất sắc</v>
      </c>
    </row>
    <row r="22" spans="1:11" ht="15.75" x14ac:dyDescent="0.25">
      <c r="A22" s="12">
        <v>10</v>
      </c>
      <c r="B22" s="31" t="s">
        <v>2439</v>
      </c>
      <c r="C22" s="32" t="s">
        <v>919</v>
      </c>
      <c r="D22" s="37">
        <v>38729</v>
      </c>
      <c r="E22" s="34">
        <f>VLOOKUP(B22,[1]Sheet1!B$4:L$8446,4,0)</f>
        <v>88</v>
      </c>
      <c r="F22" s="34">
        <f>VLOOKUP(B22,[1]Sheet1!B$4:F$8446,5,0)</f>
        <v>85</v>
      </c>
      <c r="G22" s="34">
        <f>VLOOKUP(B22,[1]Sheet1!B$4:J$8446,6,0)</f>
        <v>85</v>
      </c>
      <c r="H22" s="34">
        <f>VLOOKUP(B22,[1]Sheet1!B$4:H$8446,7,0)</f>
        <v>85</v>
      </c>
      <c r="I22" s="35" t="str">
        <f t="shared" si="0"/>
        <v>Tốt</v>
      </c>
      <c r="J22" s="34">
        <f>VLOOKUP(B22,[1]Sheet1!B$4:K$8446,9,0)</f>
        <v>85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2440</v>
      </c>
      <c r="C23" s="32" t="s">
        <v>225</v>
      </c>
      <c r="D23" s="37">
        <v>39068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2441</v>
      </c>
      <c r="C24" s="32" t="s">
        <v>92</v>
      </c>
      <c r="D24" s="37">
        <v>39036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2442</v>
      </c>
      <c r="C25" s="32" t="s">
        <v>496</v>
      </c>
      <c r="D25" s="37">
        <v>39000</v>
      </c>
      <c r="E25" s="34">
        <f>VLOOKUP(B25,[1]Sheet1!B$4:L$8446,4,0)</f>
        <v>80</v>
      </c>
      <c r="F25" s="34">
        <f>VLOOKUP(B25,[1]Sheet1!B$4:F$8446,5,0)</f>
        <v>80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2443</v>
      </c>
      <c r="C26" s="32" t="s">
        <v>925</v>
      </c>
      <c r="D26" s="37">
        <v>38781</v>
      </c>
      <c r="E26" s="34">
        <f>VLOOKUP(B26,[1]Sheet1!B$4:L$8446,4,0)</f>
        <v>75</v>
      </c>
      <c r="F26" s="34">
        <f>VLOOKUP(B26,[1]Sheet1!B$4:F$8446,5,0)</f>
        <v>82</v>
      </c>
      <c r="G26" s="34">
        <f>VLOOKUP(B26,[1]Sheet1!B$4:J$8446,6,0)</f>
        <v>82</v>
      </c>
      <c r="H26" s="34">
        <f>VLOOKUP(B26,[1]Sheet1!B$4:H$8446,7,0)</f>
        <v>82</v>
      </c>
      <c r="I26" s="35" t="str">
        <f t="shared" si="0"/>
        <v>Tốt</v>
      </c>
      <c r="J26" s="34">
        <f>VLOOKUP(B26,[1]Sheet1!B$4:K$8446,9,0)</f>
        <v>82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2444</v>
      </c>
      <c r="C27" s="32" t="s">
        <v>357</v>
      </c>
      <c r="D27" s="37">
        <v>39044</v>
      </c>
      <c r="E27" s="34">
        <f>VLOOKUP(B27,[1]Sheet1!B$4:L$8446,4,0)</f>
        <v>70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2445</v>
      </c>
      <c r="C28" s="32" t="s">
        <v>926</v>
      </c>
      <c r="D28" s="37">
        <v>38731</v>
      </c>
      <c r="E28" s="34">
        <f>VLOOKUP(B28,[1]Sheet1!B$4:L$8446,4,0)</f>
        <v>85</v>
      </c>
      <c r="F28" s="34">
        <f>VLOOKUP(B28,[1]Sheet1!B$4:F$8446,5,0)</f>
        <v>85</v>
      </c>
      <c r="G28" s="34">
        <f>VLOOKUP(B28,[1]Sheet1!B$4:J$8446,6,0)</f>
        <v>85</v>
      </c>
      <c r="H28" s="34">
        <f>VLOOKUP(B28,[1]Sheet1!B$4:H$8446,7,0)</f>
        <v>85</v>
      </c>
      <c r="I28" s="35" t="str">
        <f t="shared" si="0"/>
        <v>Tốt</v>
      </c>
      <c r="J28" s="34">
        <f>VLOOKUP(B28,[1]Sheet1!B$4:K$8446,9,0)</f>
        <v>85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2446</v>
      </c>
      <c r="C29" s="32" t="s">
        <v>325</v>
      </c>
      <c r="D29" s="37">
        <v>38749</v>
      </c>
      <c r="E29" s="34">
        <f>VLOOKUP(B29,[1]Sheet1!B$4:L$8446,4,0)</f>
        <v>85</v>
      </c>
      <c r="F29" s="34">
        <f>VLOOKUP(B29,[1]Sheet1!B$4:F$8446,5,0)</f>
        <v>85</v>
      </c>
      <c r="G29" s="34">
        <f>VLOOKUP(B29,[1]Sheet1!B$4:J$8446,6,0)</f>
        <v>85</v>
      </c>
      <c r="H29" s="34">
        <f>VLOOKUP(B29,[1]Sheet1!B$4:H$8446,7,0)</f>
        <v>85</v>
      </c>
      <c r="I29" s="35" t="str">
        <f t="shared" si="0"/>
        <v>Tốt</v>
      </c>
      <c r="J29" s="34">
        <f>VLOOKUP(B29,[1]Sheet1!B$4:K$8446,9,0)</f>
        <v>85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2447</v>
      </c>
      <c r="C30" s="32" t="s">
        <v>200</v>
      </c>
      <c r="D30" s="37">
        <v>39001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2448</v>
      </c>
      <c r="C31" s="32" t="s">
        <v>927</v>
      </c>
      <c r="D31" s="37">
        <v>39081</v>
      </c>
      <c r="E31" s="34">
        <f>VLOOKUP(B31,[1]Sheet1!B$4:L$8446,4,0)</f>
        <v>90</v>
      </c>
      <c r="F31" s="34">
        <f>VLOOKUP(B31,[1]Sheet1!B$4:F$8446,5,0)</f>
        <v>87</v>
      </c>
      <c r="G31" s="34">
        <f>VLOOKUP(B31,[1]Sheet1!B$4:J$8446,6,0)</f>
        <v>87</v>
      </c>
      <c r="H31" s="34">
        <f>VLOOKUP(B31,[1]Sheet1!B$4:H$8446,7,0)</f>
        <v>87</v>
      </c>
      <c r="I31" s="35" t="str">
        <f t="shared" si="0"/>
        <v>Tốt</v>
      </c>
      <c r="J31" s="34">
        <f>VLOOKUP(B31,[1]Sheet1!B$4:K$8446,9,0)</f>
        <v>87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2449</v>
      </c>
      <c r="C32" s="32" t="s">
        <v>928</v>
      </c>
      <c r="D32" s="37">
        <v>38662</v>
      </c>
      <c r="E32" s="34">
        <f>VLOOKUP(B32,[1]Sheet1!B$4:L$8446,4,0)</f>
        <v>82</v>
      </c>
      <c r="F32" s="34">
        <f>VLOOKUP(B32,[1]Sheet1!B$4:F$8446,5,0)</f>
        <v>82</v>
      </c>
      <c r="G32" s="34">
        <f>VLOOKUP(B32,[1]Sheet1!B$4:J$8446,6,0)</f>
        <v>82</v>
      </c>
      <c r="H32" s="34">
        <f>VLOOKUP(B32,[1]Sheet1!B$4:H$8446,7,0)</f>
        <v>82</v>
      </c>
      <c r="I32" s="35" t="str">
        <f t="shared" si="0"/>
        <v>Tốt</v>
      </c>
      <c r="J32" s="34">
        <f>VLOOKUP(B32,[1]Sheet1!B$4:K$8446,9,0)</f>
        <v>82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2450</v>
      </c>
      <c r="C33" s="32" t="s">
        <v>929</v>
      </c>
      <c r="D33" s="37">
        <v>39076</v>
      </c>
      <c r="E33" s="34">
        <f>VLOOKUP(B33,[1]Sheet1!B$4:L$8446,4,0)</f>
        <v>79</v>
      </c>
      <c r="F33" s="34">
        <f>VLOOKUP(B33,[1]Sheet1!B$4:F$8446,5,0)</f>
        <v>89</v>
      </c>
      <c r="G33" s="34">
        <f>VLOOKUP(B33,[1]Sheet1!B$4:J$8446,6,0)</f>
        <v>89</v>
      </c>
      <c r="H33" s="34">
        <f>VLOOKUP(B33,[1]Sheet1!B$4:H$8446,7,0)</f>
        <v>89</v>
      </c>
      <c r="I33" s="35" t="str">
        <f t="shared" si="0"/>
        <v>Tốt</v>
      </c>
      <c r="J33" s="34">
        <f>VLOOKUP(B33,[1]Sheet1!B$4:K$8446,9,0)</f>
        <v>89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2451</v>
      </c>
      <c r="C34" s="32" t="s">
        <v>930</v>
      </c>
      <c r="D34" s="37">
        <v>38827</v>
      </c>
      <c r="E34" s="34">
        <f>VLOOKUP(B34,[1]Sheet1!B$4:L$8446,4,0)</f>
        <v>68</v>
      </c>
      <c r="F34" s="34">
        <f>VLOOKUP(B34,[1]Sheet1!B$4:F$8446,5,0)</f>
        <v>75</v>
      </c>
      <c r="G34" s="34">
        <f>VLOOKUP(B34,[1]Sheet1!B$4:J$8446,6,0)</f>
        <v>75</v>
      </c>
      <c r="H34" s="34">
        <f>VLOOKUP(B34,[1]Sheet1!B$4:H$8446,7,0)</f>
        <v>75</v>
      </c>
      <c r="I34" s="35" t="str">
        <f t="shared" si="0"/>
        <v>Khá</v>
      </c>
      <c r="J34" s="34">
        <f>VLOOKUP(B34,[1]Sheet1!B$4:K$8446,9,0)</f>
        <v>75</v>
      </c>
      <c r="K34" s="35" t="str">
        <f t="shared" si="1"/>
        <v>Khá</v>
      </c>
    </row>
    <row r="35" spans="1:11" ht="15.75" x14ac:dyDescent="0.25">
      <c r="A35" s="12">
        <v>23</v>
      </c>
      <c r="B35" s="31" t="s">
        <v>2452</v>
      </c>
      <c r="C35" s="32" t="s">
        <v>931</v>
      </c>
      <c r="D35" s="37">
        <v>38968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2453</v>
      </c>
      <c r="C36" s="32" t="s">
        <v>505</v>
      </c>
      <c r="D36" s="37">
        <v>38966</v>
      </c>
      <c r="E36" s="34">
        <f>VLOOKUP(B36,[1]Sheet1!B$4:L$8446,4,0)</f>
        <v>80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2454</v>
      </c>
      <c r="C37" s="32" t="s">
        <v>932</v>
      </c>
      <c r="D37" s="37">
        <v>39024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12">
        <v>26</v>
      </c>
      <c r="B38" s="31" t="s">
        <v>2455</v>
      </c>
      <c r="C38" s="32" t="s">
        <v>933</v>
      </c>
      <c r="D38" s="37">
        <v>38952</v>
      </c>
      <c r="E38" s="34">
        <f>VLOOKUP(B38,[1]Sheet1!B$4:L$8446,4,0)</f>
        <v>80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2456</v>
      </c>
      <c r="C39" s="32" t="s">
        <v>934</v>
      </c>
      <c r="D39" s="37">
        <v>38910</v>
      </c>
      <c r="E39" s="34">
        <f>VLOOKUP(B39,[1]Sheet1!B$4:L$8446,4,0)</f>
        <v>80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2457</v>
      </c>
      <c r="C40" s="32" t="s">
        <v>935</v>
      </c>
      <c r="D40" s="37">
        <v>39051</v>
      </c>
      <c r="E40" s="34">
        <f>VLOOKUP(B40,[1]Sheet1!B$4:L$8446,4,0)</f>
        <v>90</v>
      </c>
      <c r="F40" s="34">
        <f>VLOOKUP(B40,[1]Sheet1!B$4:F$8446,5,0)</f>
        <v>90</v>
      </c>
      <c r="G40" s="34">
        <f>VLOOKUP(B40,[1]Sheet1!B$4:J$8446,6,0)</f>
        <v>90</v>
      </c>
      <c r="H40" s="34">
        <f>VLOOKUP(B40,[1]Sheet1!B$4:H$8446,7,0)</f>
        <v>90</v>
      </c>
      <c r="I40" s="35" t="str">
        <f t="shared" si="0"/>
        <v>Xuất sắc</v>
      </c>
      <c r="J40" s="34">
        <f>VLOOKUP(B40,[1]Sheet1!B$4:K$8446,9,0)</f>
        <v>90</v>
      </c>
      <c r="K40" s="35" t="str">
        <f t="shared" si="1"/>
        <v>Xuất sắc</v>
      </c>
    </row>
    <row r="41" spans="1:11" ht="15.75" x14ac:dyDescent="0.25">
      <c r="A41" s="12">
        <v>29</v>
      </c>
      <c r="B41" s="31" t="s">
        <v>2458</v>
      </c>
      <c r="C41" s="32" t="s">
        <v>936</v>
      </c>
      <c r="D41" s="37">
        <v>39002</v>
      </c>
      <c r="E41" s="34">
        <f>VLOOKUP(B41,[1]Sheet1!B$4:L$8446,4,0)</f>
        <v>92</v>
      </c>
      <c r="F41" s="34">
        <f>VLOOKUP(B41,[1]Sheet1!B$4:F$8446,5,0)</f>
        <v>92</v>
      </c>
      <c r="G41" s="34">
        <f>VLOOKUP(B41,[1]Sheet1!B$4:J$8446,6,0)</f>
        <v>92</v>
      </c>
      <c r="H41" s="34">
        <f>VLOOKUP(B41,[1]Sheet1!B$4:H$8446,7,0)</f>
        <v>92</v>
      </c>
      <c r="I41" s="35" t="str">
        <f t="shared" si="0"/>
        <v>Xuất sắc</v>
      </c>
      <c r="J41" s="34">
        <f>VLOOKUP(B41,[1]Sheet1!B$4:K$8446,9,0)</f>
        <v>92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2459</v>
      </c>
      <c r="C42" s="32" t="s">
        <v>700</v>
      </c>
      <c r="D42" s="37">
        <v>38836</v>
      </c>
      <c r="E42" s="34">
        <f>VLOOKUP(B42,[1]Sheet1!B$4:L$8446,4,0)</f>
        <v>70</v>
      </c>
      <c r="F42" s="34">
        <f>VLOOKUP(B42,[1]Sheet1!B$4:F$8446,5,0)</f>
        <v>77</v>
      </c>
      <c r="G42" s="34">
        <f>VLOOKUP(B42,[1]Sheet1!B$4:J$8446,6,0)</f>
        <v>77</v>
      </c>
      <c r="H42" s="34">
        <f>VLOOKUP(B42,[1]Sheet1!B$4:H$8446,7,0)</f>
        <v>77</v>
      </c>
      <c r="I42" s="35" t="str">
        <f t="shared" si="0"/>
        <v>Khá</v>
      </c>
      <c r="J42" s="34">
        <f>VLOOKUP(B42,[1]Sheet1!B$4:K$8446,9,0)</f>
        <v>77</v>
      </c>
      <c r="K42" s="35" t="str">
        <f t="shared" si="1"/>
        <v>Khá</v>
      </c>
    </row>
    <row r="43" spans="1:11" ht="15.75" x14ac:dyDescent="0.25">
      <c r="A43" s="12">
        <v>31</v>
      </c>
      <c r="B43" s="31" t="s">
        <v>2460</v>
      </c>
      <c r="C43" s="32" t="s">
        <v>937</v>
      </c>
      <c r="D43" s="37">
        <v>38839</v>
      </c>
      <c r="E43" s="34">
        <f>VLOOKUP(B43,[1]Sheet1!B$4:L$8446,4,0)</f>
        <v>70</v>
      </c>
      <c r="F43" s="34">
        <f>VLOOKUP(B43,[1]Sheet1!B$4:F$8446,5,0)</f>
        <v>77</v>
      </c>
      <c r="G43" s="34">
        <f>VLOOKUP(B43,[1]Sheet1!B$4:J$8446,6,0)</f>
        <v>77</v>
      </c>
      <c r="H43" s="34">
        <f>VLOOKUP(B43,[1]Sheet1!B$4:H$8446,7,0)</f>
        <v>77</v>
      </c>
      <c r="I43" s="35" t="str">
        <f t="shared" si="0"/>
        <v>Khá</v>
      </c>
      <c r="J43" s="34">
        <f>VLOOKUP(B43,[1]Sheet1!B$4:K$8446,9,0)</f>
        <v>77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2461</v>
      </c>
      <c r="C44" s="32" t="s">
        <v>939</v>
      </c>
      <c r="D44" s="37">
        <v>38913</v>
      </c>
      <c r="E44" s="34">
        <f>VLOOKUP(B44,[1]Sheet1!B$4:L$8446,4,0)</f>
        <v>90</v>
      </c>
      <c r="F44" s="34">
        <f>VLOOKUP(B44,[1]Sheet1!B$4:F$8446,5,0)</f>
        <v>90</v>
      </c>
      <c r="G44" s="34">
        <f>VLOOKUP(B44,[1]Sheet1!B$4:J$8446,6,0)</f>
        <v>90</v>
      </c>
      <c r="H44" s="34">
        <f>VLOOKUP(B44,[1]Sheet1!B$4:H$8446,7,0)</f>
        <v>90</v>
      </c>
      <c r="I44" s="35" t="str">
        <f t="shared" si="0"/>
        <v>Xuất sắc</v>
      </c>
      <c r="J44" s="34">
        <f>VLOOKUP(B44,[1]Sheet1!B$4:K$8446,9,0)</f>
        <v>90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2462</v>
      </c>
      <c r="C45" s="32" t="s">
        <v>938</v>
      </c>
      <c r="D45" s="37">
        <v>38857</v>
      </c>
      <c r="E45" s="34">
        <f>VLOOKUP(B45,[1]Sheet1!B$4:L$8446,4,0)</f>
        <v>80</v>
      </c>
      <c r="F45" s="34">
        <f>VLOOKUP(B45,[1]Sheet1!B$4:F$8446,5,0)</f>
        <v>90</v>
      </c>
      <c r="G45" s="34">
        <f>VLOOKUP(B45,[1]Sheet1!B$4:J$8446,6,0)</f>
        <v>90</v>
      </c>
      <c r="H45" s="34">
        <f>VLOOKUP(B45,[1]Sheet1!B$4:H$8446,7,0)</f>
        <v>90</v>
      </c>
      <c r="I45" s="35" t="str">
        <f t="shared" si="0"/>
        <v>Xuất sắc</v>
      </c>
      <c r="J45" s="34">
        <f>VLOOKUP(B45,[1]Sheet1!B$4:K$8446,9,0)</f>
        <v>90</v>
      </c>
      <c r="K45" s="35" t="str">
        <f t="shared" si="1"/>
        <v>Xuất sắc</v>
      </c>
    </row>
    <row r="46" spans="1:11" ht="15.75" x14ac:dyDescent="0.25">
      <c r="A46" s="12">
        <v>34</v>
      </c>
      <c r="B46" s="31" t="s">
        <v>2463</v>
      </c>
      <c r="C46" s="32" t="s">
        <v>940</v>
      </c>
      <c r="D46" s="37">
        <v>38966</v>
      </c>
      <c r="E46" s="34">
        <f>VLOOKUP(B46,[1]Sheet1!B$4:L$8446,4,0)</f>
        <v>76</v>
      </c>
      <c r="F46" s="34">
        <f>VLOOKUP(B46,[1]Sheet1!B$4:F$8446,5,0)</f>
        <v>73</v>
      </c>
      <c r="G46" s="34">
        <f>VLOOKUP(B46,[1]Sheet1!B$4:J$8446,6,0)</f>
        <v>73</v>
      </c>
      <c r="H46" s="34">
        <f>VLOOKUP(B46,[1]Sheet1!B$4:H$8446,7,0)</f>
        <v>73</v>
      </c>
      <c r="I46" s="35" t="str">
        <f t="shared" si="0"/>
        <v>Khá</v>
      </c>
      <c r="J46" s="34">
        <f>VLOOKUP(B46,[1]Sheet1!B$4:K$8446,9,0)</f>
        <v>73</v>
      </c>
      <c r="K46" s="35" t="str">
        <f t="shared" si="1"/>
        <v>Khá</v>
      </c>
    </row>
    <row r="47" spans="1:11" ht="15.75" x14ac:dyDescent="0.25">
      <c r="A47" s="12">
        <v>35</v>
      </c>
      <c r="B47" s="31" t="s">
        <v>2464</v>
      </c>
      <c r="C47" s="32" t="s">
        <v>941</v>
      </c>
      <c r="D47" s="37">
        <v>39048</v>
      </c>
      <c r="E47" s="34">
        <f>VLOOKUP(B47,[1]Sheet1!B$4:L$8446,4,0)</f>
        <v>80</v>
      </c>
      <c r="F47" s="34">
        <f>VLOOKUP(B47,[1]Sheet1!B$4:F$8446,5,0)</f>
        <v>90</v>
      </c>
      <c r="G47" s="34">
        <f>VLOOKUP(B47,[1]Sheet1!B$4:J$8446,6,0)</f>
        <v>90</v>
      </c>
      <c r="H47" s="34">
        <f>VLOOKUP(B47,[1]Sheet1!B$4:H$8446,7,0)</f>
        <v>90</v>
      </c>
      <c r="I47" s="35" t="str">
        <f t="shared" si="0"/>
        <v>Xuất sắc</v>
      </c>
      <c r="J47" s="34">
        <f>VLOOKUP(B47,[1]Sheet1!B$4:K$8446,9,0)</f>
        <v>90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2465</v>
      </c>
      <c r="C48" s="32" t="s">
        <v>943</v>
      </c>
      <c r="D48" s="37">
        <v>38837</v>
      </c>
      <c r="E48" s="34">
        <f>VLOOKUP(B48,[1]Sheet1!B$4:L$8446,4,0)</f>
        <v>77</v>
      </c>
      <c r="F48" s="34">
        <f>VLOOKUP(B48,[1]Sheet1!B$4:F$8446,5,0)</f>
        <v>87</v>
      </c>
      <c r="G48" s="34">
        <f>VLOOKUP(B48,[1]Sheet1!B$4:J$8446,6,0)</f>
        <v>87</v>
      </c>
      <c r="H48" s="34">
        <f>VLOOKUP(B48,[1]Sheet1!B$4:H$8446,7,0)</f>
        <v>87</v>
      </c>
      <c r="I48" s="35" t="str">
        <f t="shared" si="0"/>
        <v>Tốt</v>
      </c>
      <c r="J48" s="34">
        <f>VLOOKUP(B48,[1]Sheet1!B$4:K$8446,9,0)</f>
        <v>87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2466</v>
      </c>
      <c r="C49" s="32" t="s">
        <v>942</v>
      </c>
      <c r="D49" s="37">
        <v>39041</v>
      </c>
      <c r="E49" s="34">
        <f>VLOOKUP(B49,[1]Sheet1!B$4:L$8446,4,0)</f>
        <v>80</v>
      </c>
      <c r="F49" s="34">
        <f>VLOOKUP(B49,[1]Sheet1!B$4:F$8446,5,0)</f>
        <v>90</v>
      </c>
      <c r="G49" s="34">
        <f>VLOOKUP(B49,[1]Sheet1!B$4:J$8446,6,0)</f>
        <v>90</v>
      </c>
      <c r="H49" s="34">
        <f>VLOOKUP(B49,[1]Sheet1!B$4:H$8446,7,0)</f>
        <v>90</v>
      </c>
      <c r="I49" s="35" t="str">
        <f t="shared" si="0"/>
        <v>Xuất sắc</v>
      </c>
      <c r="J49" s="34">
        <f>VLOOKUP(B49,[1]Sheet1!B$4:K$8446,9,0)</f>
        <v>90</v>
      </c>
      <c r="K49" s="35" t="str">
        <f t="shared" si="1"/>
        <v>Xuất sắc</v>
      </c>
    </row>
    <row r="50" spans="1:11" ht="15.75" x14ac:dyDescent="0.25">
      <c r="A50" s="12">
        <v>38</v>
      </c>
      <c r="B50" s="31" t="s">
        <v>2467</v>
      </c>
      <c r="C50" s="32" t="s">
        <v>944</v>
      </c>
      <c r="D50" s="37">
        <v>38947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2468</v>
      </c>
      <c r="C51" s="32" t="s">
        <v>945</v>
      </c>
      <c r="D51" s="37">
        <v>38828</v>
      </c>
      <c r="E51" s="34">
        <f>VLOOKUP(B51,[1]Sheet1!B$4:L$8446,4,0)</f>
        <v>80</v>
      </c>
      <c r="F51" s="34">
        <f>VLOOKUP(B51,[1]Sheet1!B$4:F$8446,5,0)</f>
        <v>90</v>
      </c>
      <c r="G51" s="34">
        <f>VLOOKUP(B51,[1]Sheet1!B$4:J$8446,6,0)</f>
        <v>90</v>
      </c>
      <c r="H51" s="34">
        <f>VLOOKUP(B51,[1]Sheet1!B$4:H$8446,7,0)</f>
        <v>90</v>
      </c>
      <c r="I51" s="35" t="str">
        <f t="shared" si="0"/>
        <v>Xuất sắc</v>
      </c>
      <c r="J51" s="34">
        <f>VLOOKUP(B51,[1]Sheet1!B$4:K$8446,9,0)</f>
        <v>90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2469</v>
      </c>
      <c r="C52" s="32" t="s">
        <v>946</v>
      </c>
      <c r="D52" s="37">
        <v>38991</v>
      </c>
      <c r="E52" s="34">
        <f>VLOOKUP(B52,[1]Sheet1!B$4:L$8446,4,0)</f>
        <v>80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3" spans="1:11" ht="15.75" x14ac:dyDescent="0.25">
      <c r="A53" s="12">
        <v>41</v>
      </c>
      <c r="B53" s="31" t="s">
        <v>2470</v>
      </c>
      <c r="C53" s="32" t="s">
        <v>947</v>
      </c>
      <c r="D53" s="37">
        <v>38726</v>
      </c>
      <c r="E53" s="34">
        <f>VLOOKUP(B53,[1]Sheet1!B$4:L$8446,4,0)</f>
        <v>90</v>
      </c>
      <c r="F53" s="34">
        <f>VLOOKUP(B53,[1]Sheet1!B$4:F$8446,5,0)</f>
        <v>90</v>
      </c>
      <c r="G53" s="34">
        <f>VLOOKUP(B53,[1]Sheet1!B$4:J$8446,6,0)</f>
        <v>90</v>
      </c>
      <c r="H53" s="34">
        <f>VLOOKUP(B53,[1]Sheet1!B$4:H$8446,7,0)</f>
        <v>90</v>
      </c>
      <c r="I53" s="35" t="str">
        <f t="shared" si="0"/>
        <v>Xuất sắc</v>
      </c>
      <c r="J53" s="34">
        <f>VLOOKUP(B53,[1]Sheet1!B$4:K$8446,9,0)</f>
        <v>90</v>
      </c>
      <c r="K53" s="35" t="str">
        <f t="shared" si="1"/>
        <v>Xuất sắc</v>
      </c>
    </row>
    <row r="55" spans="1:11" x14ac:dyDescent="0.25">
      <c r="A55" s="43" t="s">
        <v>571</v>
      </c>
      <c r="B55" s="43"/>
      <c r="C55" s="43"/>
    </row>
  </sheetData>
  <mergeCells count="19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A0CA-B4DC-4474-81C8-54EEC51739D5}">
  <dimension ref="A1:K54"/>
  <sheetViews>
    <sheetView topLeftCell="A41" workbookViewId="0">
      <selection activeCell="B13" sqref="B13:K5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.2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2514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2474</v>
      </c>
      <c r="C13" s="32" t="s">
        <v>948</v>
      </c>
      <c r="D13" s="37">
        <v>38872</v>
      </c>
      <c r="E13" s="34">
        <f>VLOOKUP(B13,[1]Sheet1!B$4:L$8446,4,0)</f>
        <v>70</v>
      </c>
      <c r="F13" s="34">
        <f>VLOOKUP(B13,[1]Sheet1!B$4:F$8446,5,0)</f>
        <v>65</v>
      </c>
      <c r="G13" s="34">
        <f>VLOOKUP(B13,[1]Sheet1!B$4:J$8446,6,0)</f>
        <v>65</v>
      </c>
      <c r="H13" s="34">
        <f>VLOOKUP(B13,[1]Sheet1!B$4:H$8446,7,0)</f>
        <v>65</v>
      </c>
      <c r="I13" s="35" t="str">
        <f t="shared" ref="I13:I52" si="0">IF(H13&gt;=90,"Xuất sắc",IF(H13&gt;=80,"Tốt", IF(H13&gt;=65,"Khá",IF(H13&gt;=50,"Trung bình", IF(H13&gt;=35, "Yếu", "Kém")))))</f>
        <v>Khá</v>
      </c>
      <c r="J13" s="34">
        <f>VLOOKUP(B13,[1]Sheet1!B$4:K$8446,9,0)</f>
        <v>65</v>
      </c>
      <c r="K13" s="35" t="str">
        <f t="shared" ref="K13:K52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31" t="s">
        <v>2475</v>
      </c>
      <c r="C14" s="32" t="s">
        <v>949</v>
      </c>
      <c r="D14" s="37">
        <v>38955</v>
      </c>
      <c r="E14" s="34">
        <f>VLOOKUP(B14,[1]Sheet1!B$4:L$8446,4,0)</f>
        <v>90</v>
      </c>
      <c r="F14" s="34">
        <f>VLOOKUP(B14,[1]Sheet1!B$4:F$8446,5,0)</f>
        <v>90</v>
      </c>
      <c r="G14" s="34">
        <f>VLOOKUP(B14,[1]Sheet1!B$4:J$8446,6,0)</f>
        <v>90</v>
      </c>
      <c r="H14" s="34">
        <f>VLOOKUP(B14,[1]Sheet1!B$4:H$8446,7,0)</f>
        <v>90</v>
      </c>
      <c r="I14" s="35" t="str">
        <f t="shared" si="0"/>
        <v>Xuất sắc</v>
      </c>
      <c r="J14" s="34">
        <f>VLOOKUP(B14,[1]Sheet1!B$4:K$8446,9,0)</f>
        <v>90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2476</v>
      </c>
      <c r="C15" s="32" t="s">
        <v>950</v>
      </c>
      <c r="D15" s="37">
        <v>38806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2477</v>
      </c>
      <c r="C16" s="32" t="s">
        <v>951</v>
      </c>
      <c r="D16" s="37">
        <v>38964</v>
      </c>
      <c r="E16" s="34">
        <f>VLOOKUP(B16,[1]Sheet1!B$4:L$8446,4,0)</f>
        <v>92</v>
      </c>
      <c r="F16" s="34">
        <f>VLOOKUP(B16,[1]Sheet1!B$4:F$8446,5,0)</f>
        <v>92</v>
      </c>
      <c r="G16" s="34">
        <f>VLOOKUP(B16,[1]Sheet1!B$4:J$8446,6,0)</f>
        <v>92</v>
      </c>
      <c r="H16" s="34">
        <f>VLOOKUP(B16,[1]Sheet1!B$4:H$8446,7,0)</f>
        <v>92</v>
      </c>
      <c r="I16" s="35" t="str">
        <f t="shared" si="0"/>
        <v>Xuất sắc</v>
      </c>
      <c r="J16" s="34">
        <f>VLOOKUP(B16,[1]Sheet1!B$4:K$8446,9,0)</f>
        <v>92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2478</v>
      </c>
      <c r="C17" s="32" t="s">
        <v>956</v>
      </c>
      <c r="D17" s="37">
        <v>39000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2479</v>
      </c>
      <c r="C18" s="32" t="s">
        <v>954</v>
      </c>
      <c r="D18" s="37">
        <v>39027</v>
      </c>
      <c r="E18" s="34">
        <f>VLOOKUP(B18,[1]Sheet1!B$4:L$8446,4,0)</f>
        <v>70</v>
      </c>
      <c r="F18" s="34">
        <f>VLOOKUP(B18,[1]Sheet1!B$4:F$8446,5,0)</f>
        <v>70</v>
      </c>
      <c r="G18" s="34">
        <f>VLOOKUP(B18,[1]Sheet1!B$4:J$8446,6,0)</f>
        <v>70</v>
      </c>
      <c r="H18" s="34">
        <f>VLOOKUP(B18,[1]Sheet1!B$4:H$8446,7,0)</f>
        <v>70</v>
      </c>
      <c r="I18" s="35" t="str">
        <f t="shared" si="0"/>
        <v>Khá</v>
      </c>
      <c r="J18" s="34">
        <f>VLOOKUP(B18,[1]Sheet1!B$4:K$8446,9,0)</f>
        <v>70</v>
      </c>
      <c r="K18" s="35" t="str">
        <f t="shared" si="1"/>
        <v>Khá</v>
      </c>
    </row>
    <row r="19" spans="1:11" ht="15.75" x14ac:dyDescent="0.25">
      <c r="A19" s="12">
        <v>7</v>
      </c>
      <c r="B19" s="31" t="s">
        <v>2480</v>
      </c>
      <c r="C19" s="32" t="s">
        <v>955</v>
      </c>
      <c r="D19" s="37">
        <v>38857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2481</v>
      </c>
      <c r="C20" s="32" t="s">
        <v>920</v>
      </c>
      <c r="D20" s="37">
        <v>38751</v>
      </c>
      <c r="E20" s="34">
        <f>VLOOKUP(B20,[1]Sheet1!B$4:L$8446,4,0)</f>
        <v>90</v>
      </c>
      <c r="F20" s="34">
        <f>VLOOKUP(B20,[1]Sheet1!B$4:F$8446,5,0)</f>
        <v>90</v>
      </c>
      <c r="G20" s="34">
        <f>VLOOKUP(B20,[1]Sheet1!B$4:J$8446,6,0)</f>
        <v>90</v>
      </c>
      <c r="H20" s="34">
        <f>VLOOKUP(B20,[1]Sheet1!B$4:H$8446,7,0)</f>
        <v>90</v>
      </c>
      <c r="I20" s="35" t="str">
        <f t="shared" si="0"/>
        <v>Xuất sắc</v>
      </c>
      <c r="J20" s="34">
        <f>VLOOKUP(B20,[1]Sheet1!B$4:K$8446,9,0)</f>
        <v>90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2482</v>
      </c>
      <c r="C21" s="32" t="s">
        <v>349</v>
      </c>
      <c r="D21" s="37">
        <v>38874</v>
      </c>
      <c r="E21" s="34">
        <f>VLOOKUP(B21,[1]Sheet1!B$4:L$8446,4,0)</f>
        <v>97</v>
      </c>
      <c r="F21" s="34">
        <f>VLOOKUP(B21,[1]Sheet1!B$4:F$8446,5,0)</f>
        <v>87</v>
      </c>
      <c r="G21" s="34">
        <f>VLOOKUP(B21,[1]Sheet1!B$4:J$8446,6,0)</f>
        <v>87</v>
      </c>
      <c r="H21" s="34">
        <f>VLOOKUP(B21,[1]Sheet1!B$4:H$8446,7,0)</f>
        <v>87</v>
      </c>
      <c r="I21" s="35" t="str">
        <f t="shared" si="0"/>
        <v>Tốt</v>
      </c>
      <c r="J21" s="34">
        <f>VLOOKUP(B21,[1]Sheet1!B$4:K$8446,9,0)</f>
        <v>87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2483</v>
      </c>
      <c r="C22" s="32" t="s">
        <v>952</v>
      </c>
      <c r="D22" s="37">
        <v>38948</v>
      </c>
      <c r="E22" s="34">
        <f>VLOOKUP(B22,[1]Sheet1!B$4:L$8446,4,0)</f>
        <v>90</v>
      </c>
      <c r="F22" s="34">
        <f>VLOOKUP(B22,[1]Sheet1!B$4:F$8446,5,0)</f>
        <v>98</v>
      </c>
      <c r="G22" s="34">
        <f>VLOOKUP(B22,[1]Sheet1!B$4:J$8446,6,0)</f>
        <v>98</v>
      </c>
      <c r="H22" s="34">
        <f>VLOOKUP(B22,[1]Sheet1!B$4:H$8446,7,0)</f>
        <v>98</v>
      </c>
      <c r="I22" s="35" t="str">
        <f t="shared" si="0"/>
        <v>Xuất sắc</v>
      </c>
      <c r="J22" s="34">
        <f>VLOOKUP(B22,[1]Sheet1!B$4:K$8446,9,0)</f>
        <v>98</v>
      </c>
      <c r="K22" s="35" t="str">
        <f t="shared" si="1"/>
        <v>Xuất sắc</v>
      </c>
    </row>
    <row r="23" spans="1:11" ht="15.75" x14ac:dyDescent="0.25">
      <c r="A23" s="12">
        <v>11</v>
      </c>
      <c r="B23" s="31" t="s">
        <v>2484</v>
      </c>
      <c r="C23" s="32" t="s">
        <v>953</v>
      </c>
      <c r="D23" s="37">
        <v>38829</v>
      </c>
      <c r="E23" s="34">
        <f>VLOOKUP(B23,[1]Sheet1!B$4:L$8446,4,0)</f>
        <v>70</v>
      </c>
      <c r="F23" s="34">
        <f>VLOOKUP(B23,[1]Sheet1!B$4:F$8446,5,0)</f>
        <v>70</v>
      </c>
      <c r="G23" s="34">
        <f>VLOOKUP(B23,[1]Sheet1!B$4:J$8446,6,0)</f>
        <v>70</v>
      </c>
      <c r="H23" s="34">
        <f>VLOOKUP(B23,[1]Sheet1!B$4:H$8446,7,0)</f>
        <v>70</v>
      </c>
      <c r="I23" s="35" t="str">
        <f t="shared" si="0"/>
        <v>Khá</v>
      </c>
      <c r="J23" s="34">
        <f>VLOOKUP(B23,[1]Sheet1!B$4:K$8446,9,0)</f>
        <v>70</v>
      </c>
      <c r="K23" s="35" t="str">
        <f t="shared" si="1"/>
        <v>Khá</v>
      </c>
    </row>
    <row r="24" spans="1:11" ht="15.75" x14ac:dyDescent="0.25">
      <c r="A24" s="12">
        <v>12</v>
      </c>
      <c r="B24" s="31" t="s">
        <v>2485</v>
      </c>
      <c r="C24" s="32" t="s">
        <v>293</v>
      </c>
      <c r="D24" s="37">
        <v>38870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2486</v>
      </c>
      <c r="C25" s="32" t="s">
        <v>957</v>
      </c>
      <c r="D25" s="37">
        <v>38792</v>
      </c>
      <c r="E25" s="34">
        <f>VLOOKUP(B25,[1]Sheet1!B$4:L$8446,4,0)</f>
        <v>90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12">
        <v>14</v>
      </c>
      <c r="B26" s="31" t="s">
        <v>2487</v>
      </c>
      <c r="C26" s="32" t="s">
        <v>958</v>
      </c>
      <c r="D26" s="37">
        <v>38730</v>
      </c>
      <c r="E26" s="34">
        <f>VLOOKUP(B26,[1]Sheet1!B$4:L$8446,4,0)</f>
        <v>70</v>
      </c>
      <c r="F26" s="34">
        <f>VLOOKUP(B26,[1]Sheet1!B$4:F$8446,5,0)</f>
        <v>70</v>
      </c>
      <c r="G26" s="34">
        <f>VLOOKUP(B26,[1]Sheet1!B$4:J$8446,6,0)</f>
        <v>70</v>
      </c>
      <c r="H26" s="34">
        <f>VLOOKUP(B26,[1]Sheet1!B$4:H$8446,7,0)</f>
        <v>70</v>
      </c>
      <c r="I26" s="35" t="str">
        <f t="shared" si="0"/>
        <v>Khá</v>
      </c>
      <c r="J26" s="34">
        <f>VLOOKUP(B26,[1]Sheet1!B$4:K$8446,9,0)</f>
        <v>70</v>
      </c>
      <c r="K26" s="35" t="str">
        <f t="shared" si="1"/>
        <v>Khá</v>
      </c>
    </row>
    <row r="27" spans="1:11" ht="15.75" x14ac:dyDescent="0.25">
      <c r="A27" s="12">
        <v>15</v>
      </c>
      <c r="B27" s="31" t="s">
        <v>2488</v>
      </c>
      <c r="C27" s="32" t="s">
        <v>959</v>
      </c>
      <c r="D27" s="37">
        <v>38810</v>
      </c>
      <c r="E27" s="34">
        <f>VLOOKUP(B27,[1]Sheet1!B$4:L$8446,4,0)</f>
        <v>70</v>
      </c>
      <c r="F27" s="34">
        <f>VLOOKUP(B27,[1]Sheet1!B$4:F$8446,5,0)</f>
        <v>70</v>
      </c>
      <c r="G27" s="34">
        <f>VLOOKUP(B27,[1]Sheet1!B$4:J$8446,6,0)</f>
        <v>70</v>
      </c>
      <c r="H27" s="34">
        <f>VLOOKUP(B27,[1]Sheet1!B$4:H$8446,7,0)</f>
        <v>70</v>
      </c>
      <c r="I27" s="35" t="str">
        <f t="shared" si="0"/>
        <v>Khá</v>
      </c>
      <c r="J27" s="34">
        <f>VLOOKUP(B27,[1]Sheet1!B$4:K$8446,9,0)</f>
        <v>70</v>
      </c>
      <c r="K27" s="35" t="str">
        <f t="shared" si="1"/>
        <v>Khá</v>
      </c>
    </row>
    <row r="28" spans="1:11" ht="15.75" x14ac:dyDescent="0.25">
      <c r="A28" s="12">
        <v>16</v>
      </c>
      <c r="B28" s="31" t="s">
        <v>2489</v>
      </c>
      <c r="C28" s="32" t="s">
        <v>961</v>
      </c>
      <c r="D28" s="37">
        <v>39050</v>
      </c>
      <c r="E28" s="34">
        <f>VLOOKUP(B28,[1]Sheet1!B$4:L$8446,4,0)</f>
        <v>70</v>
      </c>
      <c r="F28" s="34">
        <f>VLOOKUP(B28,[1]Sheet1!B$4:F$8446,5,0)</f>
        <v>70</v>
      </c>
      <c r="G28" s="34">
        <f>VLOOKUP(B28,[1]Sheet1!B$4:J$8446,6,0)</f>
        <v>70</v>
      </c>
      <c r="H28" s="34">
        <f>VLOOKUP(B28,[1]Sheet1!B$4:H$8446,7,0)</f>
        <v>70</v>
      </c>
      <c r="I28" s="35" t="str">
        <f t="shared" si="0"/>
        <v>Khá</v>
      </c>
      <c r="J28" s="34">
        <f>VLOOKUP(B28,[1]Sheet1!B$4:K$8446,9,0)</f>
        <v>70</v>
      </c>
      <c r="K28" s="35" t="str">
        <f t="shared" si="1"/>
        <v>Khá</v>
      </c>
    </row>
    <row r="29" spans="1:11" ht="15.75" x14ac:dyDescent="0.25">
      <c r="A29" s="12">
        <v>17</v>
      </c>
      <c r="B29" s="31" t="s">
        <v>2490</v>
      </c>
      <c r="C29" s="32" t="s">
        <v>962</v>
      </c>
      <c r="D29" s="37">
        <v>38926</v>
      </c>
      <c r="E29" s="34">
        <f>VLOOKUP(B29,[1]Sheet1!B$4:L$8446,4,0)</f>
        <v>70</v>
      </c>
      <c r="F29" s="34">
        <f>VLOOKUP(B29,[1]Sheet1!B$4:F$8446,5,0)</f>
        <v>65</v>
      </c>
      <c r="G29" s="34">
        <f>VLOOKUP(B29,[1]Sheet1!B$4:J$8446,6,0)</f>
        <v>65</v>
      </c>
      <c r="H29" s="34">
        <f>VLOOKUP(B29,[1]Sheet1!B$4:H$8446,7,0)</f>
        <v>65</v>
      </c>
      <c r="I29" s="35" t="str">
        <f t="shared" si="0"/>
        <v>Khá</v>
      </c>
      <c r="J29" s="34">
        <f>VLOOKUP(B29,[1]Sheet1!B$4:K$8446,9,0)</f>
        <v>65</v>
      </c>
      <c r="K29" s="35" t="str">
        <f t="shared" si="1"/>
        <v>Khá</v>
      </c>
    </row>
    <row r="30" spans="1:11" ht="15.75" x14ac:dyDescent="0.25">
      <c r="A30" s="12">
        <v>18</v>
      </c>
      <c r="B30" s="31" t="s">
        <v>2491</v>
      </c>
      <c r="C30" s="32" t="s">
        <v>960</v>
      </c>
      <c r="D30" s="37">
        <v>38851</v>
      </c>
      <c r="E30" s="34">
        <f>VLOOKUP(B30,[1]Sheet1!B$4:L$8446,4,0)</f>
        <v>89</v>
      </c>
      <c r="F30" s="34">
        <f>VLOOKUP(B30,[1]Sheet1!B$4:F$8446,5,0)</f>
        <v>86</v>
      </c>
      <c r="G30" s="34">
        <f>VLOOKUP(B30,[1]Sheet1!B$4:J$8446,6,0)</f>
        <v>86</v>
      </c>
      <c r="H30" s="34">
        <f>VLOOKUP(B30,[1]Sheet1!B$4:H$8446,7,0)</f>
        <v>86</v>
      </c>
      <c r="I30" s="35" t="str">
        <f t="shared" si="0"/>
        <v>Tốt</v>
      </c>
      <c r="J30" s="34">
        <f>VLOOKUP(B30,[1]Sheet1!B$4:K$8446,9,0)</f>
        <v>86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2492</v>
      </c>
      <c r="C31" s="32" t="s">
        <v>963</v>
      </c>
      <c r="D31" s="37">
        <v>38955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2493</v>
      </c>
      <c r="C32" s="32" t="s">
        <v>964</v>
      </c>
      <c r="D32" s="37">
        <v>38917</v>
      </c>
      <c r="E32" s="34">
        <f>VLOOKUP(B32,[1]Sheet1!B$4:L$8446,4,0)</f>
        <v>80</v>
      </c>
      <c r="F32" s="34">
        <f>VLOOKUP(B32,[1]Sheet1!B$4:F$8446,5,0)</f>
        <v>70</v>
      </c>
      <c r="G32" s="34">
        <f>VLOOKUP(B32,[1]Sheet1!B$4:J$8446,6,0)</f>
        <v>70</v>
      </c>
      <c r="H32" s="34">
        <f>VLOOKUP(B32,[1]Sheet1!B$4:H$8446,7,0)</f>
        <v>70</v>
      </c>
      <c r="I32" s="35" t="str">
        <f t="shared" si="0"/>
        <v>Khá</v>
      </c>
      <c r="J32" s="34">
        <f>VLOOKUP(B32,[1]Sheet1!B$4:K$8446,9,0)</f>
        <v>70</v>
      </c>
      <c r="K32" s="35" t="str">
        <f t="shared" si="1"/>
        <v>Khá</v>
      </c>
    </row>
    <row r="33" spans="1:11" ht="15.75" x14ac:dyDescent="0.25">
      <c r="A33" s="12">
        <v>21</v>
      </c>
      <c r="B33" s="31" t="s">
        <v>2494</v>
      </c>
      <c r="C33" s="32" t="s">
        <v>965</v>
      </c>
      <c r="D33" s="37">
        <v>38908</v>
      </c>
      <c r="E33" s="34">
        <f>VLOOKUP(B33,[1]Sheet1!B$4:L$8446,4,0)</f>
        <v>70</v>
      </c>
      <c r="F33" s="34">
        <f>VLOOKUP(B33,[1]Sheet1!B$4:F$8446,5,0)</f>
        <v>77</v>
      </c>
      <c r="G33" s="34">
        <f>VLOOKUP(B33,[1]Sheet1!B$4:J$8446,6,0)</f>
        <v>77</v>
      </c>
      <c r="H33" s="34">
        <f>VLOOKUP(B33,[1]Sheet1!B$4:H$8446,7,0)</f>
        <v>77</v>
      </c>
      <c r="I33" s="35" t="str">
        <f t="shared" si="0"/>
        <v>Khá</v>
      </c>
      <c r="J33" s="34">
        <f>VLOOKUP(B33,[1]Sheet1!B$4:K$8446,9,0)</f>
        <v>77</v>
      </c>
      <c r="K33" s="35" t="str">
        <f t="shared" si="1"/>
        <v>Khá</v>
      </c>
    </row>
    <row r="34" spans="1:11" ht="15.75" x14ac:dyDescent="0.25">
      <c r="A34" s="12">
        <v>22</v>
      </c>
      <c r="B34" s="31" t="s">
        <v>2495</v>
      </c>
      <c r="C34" s="32" t="s">
        <v>505</v>
      </c>
      <c r="D34" s="37">
        <v>38764</v>
      </c>
      <c r="E34" s="34">
        <f>VLOOKUP(B34,[1]Sheet1!B$4:L$8446,4,0)</f>
        <v>80</v>
      </c>
      <c r="F34" s="34">
        <f>VLOOKUP(B34,[1]Sheet1!B$4:F$8446,5,0)</f>
        <v>77</v>
      </c>
      <c r="G34" s="34">
        <f>VLOOKUP(B34,[1]Sheet1!B$4:J$8446,6,0)</f>
        <v>77</v>
      </c>
      <c r="H34" s="34">
        <f>VLOOKUP(B34,[1]Sheet1!B$4:H$8446,7,0)</f>
        <v>77</v>
      </c>
      <c r="I34" s="35" t="str">
        <f t="shared" si="0"/>
        <v>Khá</v>
      </c>
      <c r="J34" s="34">
        <f>VLOOKUP(B34,[1]Sheet1!B$4:K$8446,9,0)</f>
        <v>77</v>
      </c>
      <c r="K34" s="35" t="str">
        <f t="shared" si="1"/>
        <v>Khá</v>
      </c>
    </row>
    <row r="35" spans="1:11" ht="15.75" x14ac:dyDescent="0.25">
      <c r="A35" s="12">
        <v>23</v>
      </c>
      <c r="B35" s="31" t="s">
        <v>2496</v>
      </c>
      <c r="C35" s="32" t="s">
        <v>966</v>
      </c>
      <c r="D35" s="37">
        <v>39032</v>
      </c>
      <c r="E35" s="34">
        <f>VLOOKUP(B35,[1]Sheet1!B$4:L$8446,4,0)</f>
        <v>90</v>
      </c>
      <c r="F35" s="34">
        <f>VLOOKUP(B35,[1]Sheet1!B$4:F$8446,5,0)</f>
        <v>90</v>
      </c>
      <c r="G35" s="34">
        <f>VLOOKUP(B35,[1]Sheet1!B$4:J$8446,6,0)</f>
        <v>90</v>
      </c>
      <c r="H35" s="34">
        <f>VLOOKUP(B35,[1]Sheet1!B$4:H$8446,7,0)</f>
        <v>90</v>
      </c>
      <c r="I35" s="35" t="str">
        <f t="shared" si="0"/>
        <v>Xuất sắc</v>
      </c>
      <c r="J35" s="34">
        <f>VLOOKUP(B35,[1]Sheet1!B$4:K$8446,9,0)</f>
        <v>90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2497</v>
      </c>
      <c r="C36" s="32" t="s">
        <v>967</v>
      </c>
      <c r="D36" s="37">
        <v>38543</v>
      </c>
      <c r="E36" s="34">
        <f>VLOOKUP(B36,[1]Sheet1!B$4:L$8446,4,0)</f>
        <v>92</v>
      </c>
      <c r="F36" s="34">
        <f>VLOOKUP(B36,[1]Sheet1!B$4:F$8446,5,0)</f>
        <v>92</v>
      </c>
      <c r="G36" s="34">
        <f>VLOOKUP(B36,[1]Sheet1!B$4:J$8446,6,0)</f>
        <v>92</v>
      </c>
      <c r="H36" s="34">
        <f>VLOOKUP(B36,[1]Sheet1!B$4:H$8446,7,0)</f>
        <v>92</v>
      </c>
      <c r="I36" s="35" t="str">
        <f t="shared" si="0"/>
        <v>Xuất sắc</v>
      </c>
      <c r="J36" s="34">
        <f>VLOOKUP(B36,[1]Sheet1!B$4:K$8446,9,0)</f>
        <v>92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2498</v>
      </c>
      <c r="C37" s="32" t="s">
        <v>298</v>
      </c>
      <c r="D37" s="37">
        <v>39025</v>
      </c>
      <c r="E37" s="34">
        <f>VLOOKUP(B37,[1]Sheet1!B$4:L$8446,4,0)</f>
        <v>72</v>
      </c>
      <c r="F37" s="34">
        <f>VLOOKUP(B37,[1]Sheet1!B$4:F$8446,5,0)</f>
        <v>67</v>
      </c>
      <c r="G37" s="34">
        <f>VLOOKUP(B37,[1]Sheet1!B$4:J$8446,6,0)</f>
        <v>67</v>
      </c>
      <c r="H37" s="34">
        <f>VLOOKUP(B37,[1]Sheet1!B$4:H$8446,7,0)</f>
        <v>67</v>
      </c>
      <c r="I37" s="35" t="str">
        <f t="shared" si="0"/>
        <v>Khá</v>
      </c>
      <c r="J37" s="34">
        <f>VLOOKUP(B37,[1]Sheet1!B$4:K$8446,9,0)</f>
        <v>67</v>
      </c>
      <c r="K37" s="35" t="str">
        <f t="shared" si="1"/>
        <v>Khá</v>
      </c>
    </row>
    <row r="38" spans="1:11" ht="15.75" x14ac:dyDescent="0.25">
      <c r="A38" s="12">
        <v>26</v>
      </c>
      <c r="B38" s="31" t="s">
        <v>2499</v>
      </c>
      <c r="C38" s="32" t="s">
        <v>968</v>
      </c>
      <c r="D38" s="37">
        <v>38950</v>
      </c>
      <c r="E38" s="34">
        <f>VLOOKUP(B38,[1]Sheet1!B$4:L$8446,4,0)</f>
        <v>70</v>
      </c>
      <c r="F38" s="34">
        <f>VLOOKUP(B38,[1]Sheet1!B$4:F$8446,5,0)</f>
        <v>70</v>
      </c>
      <c r="G38" s="34">
        <f>VLOOKUP(B38,[1]Sheet1!B$4:J$8446,6,0)</f>
        <v>70</v>
      </c>
      <c r="H38" s="34">
        <f>VLOOKUP(B38,[1]Sheet1!B$4:H$8446,7,0)</f>
        <v>70</v>
      </c>
      <c r="I38" s="35" t="str">
        <f t="shared" si="0"/>
        <v>Khá</v>
      </c>
      <c r="J38" s="34">
        <f>VLOOKUP(B38,[1]Sheet1!B$4:K$8446,9,0)</f>
        <v>70</v>
      </c>
      <c r="K38" s="35" t="str">
        <f t="shared" si="1"/>
        <v>Khá</v>
      </c>
    </row>
    <row r="39" spans="1:11" ht="15.75" x14ac:dyDescent="0.25">
      <c r="A39" s="12">
        <v>27</v>
      </c>
      <c r="B39" s="31" t="s">
        <v>2500</v>
      </c>
      <c r="C39" s="32" t="s">
        <v>969</v>
      </c>
      <c r="D39" s="37">
        <v>38819</v>
      </c>
      <c r="E39" s="34">
        <f>VLOOKUP(B39,[1]Sheet1!B$4:L$8446,4,0)</f>
        <v>70</v>
      </c>
      <c r="F39" s="34">
        <f>VLOOKUP(B39,[1]Sheet1!B$4:F$8446,5,0)</f>
        <v>77</v>
      </c>
      <c r="G39" s="34">
        <f>VLOOKUP(B39,[1]Sheet1!B$4:J$8446,6,0)</f>
        <v>77</v>
      </c>
      <c r="H39" s="34">
        <f>VLOOKUP(B39,[1]Sheet1!B$4:H$8446,7,0)</f>
        <v>77</v>
      </c>
      <c r="I39" s="35" t="str">
        <f t="shared" si="0"/>
        <v>Khá</v>
      </c>
      <c r="J39" s="34">
        <f>VLOOKUP(B39,[1]Sheet1!B$4:K$8446,9,0)</f>
        <v>77</v>
      </c>
      <c r="K39" s="35" t="str">
        <f t="shared" si="1"/>
        <v>Khá</v>
      </c>
    </row>
    <row r="40" spans="1:11" ht="15.75" x14ac:dyDescent="0.25">
      <c r="A40" s="12">
        <v>28</v>
      </c>
      <c r="B40" s="31" t="s">
        <v>2501</v>
      </c>
      <c r="C40" s="32" t="s">
        <v>970</v>
      </c>
      <c r="D40" s="37">
        <v>38744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2502</v>
      </c>
      <c r="C41" s="32" t="s">
        <v>971</v>
      </c>
      <c r="D41" s="37">
        <v>38788</v>
      </c>
      <c r="E41" s="34">
        <f>VLOOKUP(B41,[1]Sheet1!B$4:L$8446,4,0)</f>
        <v>90</v>
      </c>
      <c r="F41" s="34">
        <f>VLOOKUP(B41,[1]Sheet1!B$4:F$8446,5,0)</f>
        <v>90</v>
      </c>
      <c r="G41" s="34">
        <f>VLOOKUP(B41,[1]Sheet1!B$4:J$8446,6,0)</f>
        <v>90</v>
      </c>
      <c r="H41" s="34">
        <f>VLOOKUP(B41,[1]Sheet1!B$4:H$8446,7,0)</f>
        <v>90</v>
      </c>
      <c r="I41" s="35" t="str">
        <f t="shared" si="0"/>
        <v>Xuất sắc</v>
      </c>
      <c r="J41" s="34">
        <f>VLOOKUP(B41,[1]Sheet1!B$4:K$8446,9,0)</f>
        <v>90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2503</v>
      </c>
      <c r="C42" s="32" t="s">
        <v>972</v>
      </c>
      <c r="D42" s="37">
        <v>38907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2504</v>
      </c>
      <c r="C43" s="32" t="s">
        <v>158</v>
      </c>
      <c r="D43" s="37">
        <v>38855</v>
      </c>
      <c r="E43" s="34">
        <f>VLOOKUP(B43,[1]Sheet1!B$4:L$8446,4,0)</f>
        <v>90</v>
      </c>
      <c r="F43" s="34">
        <f>VLOOKUP(B43,[1]Sheet1!B$4:F$8446,5,0)</f>
        <v>90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2505</v>
      </c>
      <c r="C44" s="32" t="s">
        <v>973</v>
      </c>
      <c r="D44" s="37">
        <v>38703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2506</v>
      </c>
      <c r="C45" s="32" t="s">
        <v>974</v>
      </c>
      <c r="D45" s="37">
        <v>39002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2507</v>
      </c>
      <c r="C46" s="32" t="s">
        <v>975</v>
      </c>
      <c r="D46" s="37">
        <v>38860</v>
      </c>
      <c r="E46" s="34">
        <f>VLOOKUP(B46,[1]Sheet1!B$4:L$8446,4,0)</f>
        <v>80</v>
      </c>
      <c r="F46" s="34">
        <f>VLOOKUP(B46,[1]Sheet1!B$4:F$8446,5,0)</f>
        <v>77</v>
      </c>
      <c r="G46" s="34">
        <f>VLOOKUP(B46,[1]Sheet1!B$4:J$8446,6,0)</f>
        <v>77</v>
      </c>
      <c r="H46" s="34">
        <f>VLOOKUP(B46,[1]Sheet1!B$4:H$8446,7,0)</f>
        <v>77</v>
      </c>
      <c r="I46" s="35" t="str">
        <f t="shared" si="0"/>
        <v>Khá</v>
      </c>
      <c r="J46" s="34">
        <f>VLOOKUP(B46,[1]Sheet1!B$4:K$8446,9,0)</f>
        <v>77</v>
      </c>
      <c r="K46" s="35" t="str">
        <f t="shared" si="1"/>
        <v>Khá</v>
      </c>
    </row>
    <row r="47" spans="1:11" ht="15.75" x14ac:dyDescent="0.25">
      <c r="A47" s="12">
        <v>35</v>
      </c>
      <c r="B47" s="31" t="s">
        <v>2508</v>
      </c>
      <c r="C47" s="32" t="s">
        <v>976</v>
      </c>
      <c r="D47" s="37">
        <v>38997</v>
      </c>
      <c r="E47" s="34">
        <f>VLOOKUP(B47,[1]Sheet1!B$4:L$8446,4,0)</f>
        <v>73</v>
      </c>
      <c r="F47" s="34">
        <f>VLOOKUP(B47,[1]Sheet1!B$4:F$8446,5,0)</f>
        <v>70</v>
      </c>
      <c r="G47" s="34">
        <f>VLOOKUP(B47,[1]Sheet1!B$4:J$8446,6,0)</f>
        <v>70</v>
      </c>
      <c r="H47" s="34">
        <f>VLOOKUP(B47,[1]Sheet1!B$4:H$8446,7,0)</f>
        <v>70</v>
      </c>
      <c r="I47" s="35" t="str">
        <f t="shared" si="0"/>
        <v>Khá</v>
      </c>
      <c r="J47" s="34">
        <f>VLOOKUP(B47,[1]Sheet1!B$4:K$8446,9,0)</f>
        <v>70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2509</v>
      </c>
      <c r="C48" s="32" t="s">
        <v>705</v>
      </c>
      <c r="D48" s="37">
        <v>38838</v>
      </c>
      <c r="E48" s="34">
        <f>VLOOKUP(B48,[1]Sheet1!B$4:L$8446,4,0)</f>
        <v>70</v>
      </c>
      <c r="F48" s="34">
        <f>VLOOKUP(B48,[1]Sheet1!B$4:F$8446,5,0)</f>
        <v>70</v>
      </c>
      <c r="G48" s="34">
        <f>VLOOKUP(B48,[1]Sheet1!B$4:J$8446,6,0)</f>
        <v>70</v>
      </c>
      <c r="H48" s="34">
        <f>VLOOKUP(B48,[1]Sheet1!B$4:H$8446,7,0)</f>
        <v>70</v>
      </c>
      <c r="I48" s="35" t="str">
        <f t="shared" si="0"/>
        <v>Khá</v>
      </c>
      <c r="J48" s="34">
        <f>VLOOKUP(B48,[1]Sheet1!B$4:K$8446,9,0)</f>
        <v>70</v>
      </c>
      <c r="K48" s="35" t="str">
        <f t="shared" si="1"/>
        <v>Khá</v>
      </c>
    </row>
    <row r="49" spans="1:11" ht="15.75" x14ac:dyDescent="0.25">
      <c r="A49" s="12">
        <v>37</v>
      </c>
      <c r="B49" s="31" t="s">
        <v>2510</v>
      </c>
      <c r="C49" s="32" t="s">
        <v>977</v>
      </c>
      <c r="D49" s="37">
        <v>39039</v>
      </c>
      <c r="E49" s="34">
        <f>VLOOKUP(B49,[1]Sheet1!B$4:L$8446,4,0)</f>
        <v>70</v>
      </c>
      <c r="F49" s="34">
        <f>VLOOKUP(B49,[1]Sheet1!B$4:F$8446,5,0)</f>
        <v>70</v>
      </c>
      <c r="G49" s="34">
        <f>VLOOKUP(B49,[1]Sheet1!B$4:J$8446,6,0)</f>
        <v>70</v>
      </c>
      <c r="H49" s="34">
        <f>VLOOKUP(B49,[1]Sheet1!B$4:H$8446,7,0)</f>
        <v>70</v>
      </c>
      <c r="I49" s="35" t="str">
        <f t="shared" si="0"/>
        <v>Khá</v>
      </c>
      <c r="J49" s="34">
        <f>VLOOKUP(B49,[1]Sheet1!B$4:K$8446,9,0)</f>
        <v>70</v>
      </c>
      <c r="K49" s="35" t="str">
        <f t="shared" si="1"/>
        <v>Khá</v>
      </c>
    </row>
    <row r="50" spans="1:11" ht="15.75" x14ac:dyDescent="0.25">
      <c r="A50" s="12">
        <v>38</v>
      </c>
      <c r="B50" s="31" t="s">
        <v>2511</v>
      </c>
      <c r="C50" s="32" t="s">
        <v>978</v>
      </c>
      <c r="D50" s="37">
        <v>39042</v>
      </c>
      <c r="E50" s="34">
        <f>VLOOKUP(B50,[1]Sheet1!B$4:L$8446,4,0)</f>
        <v>92</v>
      </c>
      <c r="F50" s="34">
        <f>VLOOKUP(B50,[1]Sheet1!B$4:F$8446,5,0)</f>
        <v>92</v>
      </c>
      <c r="G50" s="34">
        <f>VLOOKUP(B50,[1]Sheet1!B$4:J$8446,6,0)</f>
        <v>92</v>
      </c>
      <c r="H50" s="34">
        <f>VLOOKUP(B50,[1]Sheet1!B$4:H$8446,7,0)</f>
        <v>92</v>
      </c>
      <c r="I50" s="35" t="str">
        <f t="shared" si="0"/>
        <v>Xuất sắc</v>
      </c>
      <c r="J50" s="34">
        <f>VLOOKUP(B50,[1]Sheet1!B$4:K$8446,9,0)</f>
        <v>92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2512</v>
      </c>
      <c r="C51" s="32" t="s">
        <v>946</v>
      </c>
      <c r="D51" s="37">
        <v>38869</v>
      </c>
      <c r="E51" s="34">
        <f>VLOOKUP(B51,[1]Sheet1!B$4:L$8446,4,0)</f>
        <v>80</v>
      </c>
      <c r="F51" s="34">
        <f>VLOOKUP(B51,[1]Sheet1!B$4:F$8446,5,0)</f>
        <v>70</v>
      </c>
      <c r="G51" s="34">
        <f>VLOOKUP(B51,[1]Sheet1!B$4:J$8446,6,0)</f>
        <v>70</v>
      </c>
      <c r="H51" s="34">
        <f>VLOOKUP(B51,[1]Sheet1!B$4:H$8446,7,0)</f>
        <v>70</v>
      </c>
      <c r="I51" s="35" t="str">
        <f t="shared" si="0"/>
        <v>Khá</v>
      </c>
      <c r="J51" s="34">
        <f>VLOOKUP(B51,[1]Sheet1!B$4:K$8446,9,0)</f>
        <v>70</v>
      </c>
      <c r="K51" s="35" t="str">
        <f t="shared" si="1"/>
        <v>Khá</v>
      </c>
    </row>
    <row r="52" spans="1:11" ht="15.75" x14ac:dyDescent="0.25">
      <c r="A52" s="12">
        <v>40</v>
      </c>
      <c r="B52" s="31" t="s">
        <v>2513</v>
      </c>
      <c r="C52" s="32" t="s">
        <v>979</v>
      </c>
      <c r="D52" s="37">
        <v>38972</v>
      </c>
      <c r="E52" s="34">
        <f>VLOOKUP(B52,[1]Sheet1!B$4:L$8446,4,0)</f>
        <v>80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4" spans="1:11" x14ac:dyDescent="0.25">
      <c r="A54" s="43" t="s">
        <v>679</v>
      </c>
      <c r="B54" s="43"/>
      <c r="C54" s="43"/>
    </row>
  </sheetData>
  <mergeCells count="19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9C026-09A6-4E46-A721-D33177BCD6BA}">
  <dimension ref="A1:K54"/>
  <sheetViews>
    <sheetView topLeftCell="A33" workbookViewId="0">
      <selection activeCell="B13" sqref="B13:K5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.3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2555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2515</v>
      </c>
      <c r="C13" s="32" t="s">
        <v>83</v>
      </c>
      <c r="D13" s="37">
        <v>38723</v>
      </c>
      <c r="E13" s="34">
        <f>VLOOKUP(B13,[1]Sheet1!B$4:L$8446,4,0)</f>
        <v>85</v>
      </c>
      <c r="F13" s="34">
        <f>VLOOKUP(B13,[1]Sheet1!B$4:F$8446,5,0)</f>
        <v>85</v>
      </c>
      <c r="G13" s="34">
        <f>VLOOKUP(B13,[1]Sheet1!B$4:J$8446,6,0)</f>
        <v>85</v>
      </c>
      <c r="H13" s="34">
        <f>VLOOKUP(B13,[1]Sheet1!B$4:H$8446,7,0)</f>
        <v>85</v>
      </c>
      <c r="I13" s="35" t="str">
        <f t="shared" ref="I13:I52" si="0">IF(H13&gt;=90,"Xuất sắc",IF(H13&gt;=80,"Tốt", IF(H13&gt;=65,"Khá",IF(H13&gt;=50,"Trung bình", IF(H13&gt;=35, "Yếu", "Kém")))))</f>
        <v>Tốt</v>
      </c>
      <c r="J13" s="34">
        <f>VLOOKUP(B13,[1]Sheet1!B$4:K$8446,9,0)</f>
        <v>85</v>
      </c>
      <c r="K13" s="35" t="str">
        <f t="shared" ref="K13:K52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2516</v>
      </c>
      <c r="C14" s="32" t="s">
        <v>331</v>
      </c>
      <c r="D14" s="37">
        <v>39003</v>
      </c>
      <c r="E14" s="34">
        <f>VLOOKUP(B14,[1]Sheet1!B$4:L$8446,4,0)</f>
        <v>82</v>
      </c>
      <c r="F14" s="34">
        <f>VLOOKUP(B14,[1]Sheet1!B$4:F$8446,5,0)</f>
        <v>82</v>
      </c>
      <c r="G14" s="34">
        <f>VLOOKUP(B14,[1]Sheet1!B$4:J$8446,6,0)</f>
        <v>82</v>
      </c>
      <c r="H14" s="34">
        <f>VLOOKUP(B14,[1]Sheet1!B$4:H$8446,7,0)</f>
        <v>82</v>
      </c>
      <c r="I14" s="35" t="str">
        <f t="shared" si="0"/>
        <v>Tốt</v>
      </c>
      <c r="J14" s="34">
        <f>VLOOKUP(B14,[1]Sheet1!B$4:K$8446,9,0)</f>
        <v>82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2517</v>
      </c>
      <c r="C15" s="32" t="s">
        <v>980</v>
      </c>
      <c r="D15" s="37">
        <v>38907</v>
      </c>
      <c r="E15" s="34">
        <f>VLOOKUP(B15,[1]Sheet1!B$4:L$8446,4,0)</f>
        <v>90</v>
      </c>
      <c r="F15" s="34">
        <f>VLOOKUP(B15,[1]Sheet1!B$4:F$8446,5,0)</f>
        <v>90</v>
      </c>
      <c r="G15" s="34">
        <f>VLOOKUP(B15,[1]Sheet1!B$4:J$8446,6,0)</f>
        <v>90</v>
      </c>
      <c r="H15" s="34">
        <f>VLOOKUP(B15,[1]Sheet1!B$4:H$8446,7,0)</f>
        <v>90</v>
      </c>
      <c r="I15" s="35" t="str">
        <f t="shared" si="0"/>
        <v>Xuất sắc</v>
      </c>
      <c r="J15" s="34">
        <f>VLOOKUP(B15,[1]Sheet1!B$4:K$8446,9,0)</f>
        <v>90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2518</v>
      </c>
      <c r="C16" s="32" t="s">
        <v>981</v>
      </c>
      <c r="D16" s="37">
        <v>38938</v>
      </c>
      <c r="E16" s="34">
        <f>VLOOKUP(B16,[1]Sheet1!B$4:L$8446,4,0)</f>
        <v>92</v>
      </c>
      <c r="F16" s="34">
        <f>VLOOKUP(B16,[1]Sheet1!B$4:F$8446,5,0)</f>
        <v>92</v>
      </c>
      <c r="G16" s="34">
        <f>VLOOKUP(B16,[1]Sheet1!B$4:J$8446,6,0)</f>
        <v>92</v>
      </c>
      <c r="H16" s="34">
        <f>VLOOKUP(B16,[1]Sheet1!B$4:H$8446,7,0)</f>
        <v>92</v>
      </c>
      <c r="I16" s="35" t="str">
        <f t="shared" si="0"/>
        <v>Xuất sắc</v>
      </c>
      <c r="J16" s="34">
        <f>VLOOKUP(B16,[1]Sheet1!B$4:K$8446,9,0)</f>
        <v>92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2519</v>
      </c>
      <c r="C17" s="32" t="s">
        <v>986</v>
      </c>
      <c r="D17" s="37">
        <v>38847</v>
      </c>
      <c r="E17" s="34">
        <f>VLOOKUP(B17,[1]Sheet1!B$4:L$8446,4,0)</f>
        <v>80</v>
      </c>
      <c r="F17" s="34">
        <f>VLOOKUP(B17,[1]Sheet1!B$4:F$8446,5,0)</f>
        <v>80</v>
      </c>
      <c r="G17" s="34">
        <f>VLOOKUP(B17,[1]Sheet1!B$4:J$8446,6,0)</f>
        <v>80</v>
      </c>
      <c r="H17" s="34">
        <f>VLOOKUP(B17,[1]Sheet1!B$4:H$8446,7,0)</f>
        <v>80</v>
      </c>
      <c r="I17" s="35" t="str">
        <f t="shared" si="0"/>
        <v>Tốt</v>
      </c>
      <c r="J17" s="34">
        <f>VLOOKUP(B17,[1]Sheet1!B$4:K$8446,9,0)</f>
        <v>80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2520</v>
      </c>
      <c r="C18" s="32" t="s">
        <v>988</v>
      </c>
      <c r="D18" s="37">
        <v>38732</v>
      </c>
      <c r="E18" s="34">
        <f>VLOOKUP(B18,[1]Sheet1!B$4:L$8446,4,0)</f>
        <v>80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2521</v>
      </c>
      <c r="C19" s="32" t="s">
        <v>987</v>
      </c>
      <c r="D19" s="37">
        <v>38984</v>
      </c>
      <c r="E19" s="34">
        <f>VLOOKUP(B19,[1]Sheet1!B$4:L$8446,4,0)</f>
        <v>75</v>
      </c>
      <c r="F19" s="34">
        <f>VLOOKUP(B19,[1]Sheet1!B$4:F$8446,5,0)</f>
        <v>75</v>
      </c>
      <c r="G19" s="34">
        <f>VLOOKUP(B19,[1]Sheet1!B$4:J$8446,6,0)</f>
        <v>75</v>
      </c>
      <c r="H19" s="34">
        <f>VLOOKUP(B19,[1]Sheet1!B$4:H$8446,7,0)</f>
        <v>75</v>
      </c>
      <c r="I19" s="35" t="str">
        <f t="shared" si="0"/>
        <v>Khá</v>
      </c>
      <c r="J19" s="34">
        <f>VLOOKUP(B19,[1]Sheet1!B$4:K$8446,9,0)</f>
        <v>75</v>
      </c>
      <c r="K19" s="35" t="str">
        <f t="shared" si="1"/>
        <v>Khá</v>
      </c>
    </row>
    <row r="20" spans="1:11" ht="15.75" x14ac:dyDescent="0.25">
      <c r="A20" s="12">
        <v>8</v>
      </c>
      <c r="B20" s="31" t="s">
        <v>2522</v>
      </c>
      <c r="C20" s="32" t="s">
        <v>983</v>
      </c>
      <c r="D20" s="37">
        <v>38997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2523</v>
      </c>
      <c r="C21" s="32" t="s">
        <v>982</v>
      </c>
      <c r="D21" s="37">
        <v>38898</v>
      </c>
      <c r="E21" s="34">
        <f>VLOOKUP(B21,[1]Sheet1!B$4:L$8446,4,0)</f>
        <v>78</v>
      </c>
      <c r="F21" s="34">
        <f>VLOOKUP(B21,[1]Sheet1!B$4:F$8446,5,0)</f>
        <v>78</v>
      </c>
      <c r="G21" s="34">
        <f>VLOOKUP(B21,[1]Sheet1!B$4:J$8446,6,0)</f>
        <v>78</v>
      </c>
      <c r="H21" s="34">
        <f>VLOOKUP(B21,[1]Sheet1!B$4:H$8446,7,0)</f>
        <v>78</v>
      </c>
      <c r="I21" s="35" t="str">
        <f t="shared" si="0"/>
        <v>Khá</v>
      </c>
      <c r="J21" s="34">
        <f>VLOOKUP(B21,[1]Sheet1!B$4:K$8446,9,0)</f>
        <v>78</v>
      </c>
      <c r="K21" s="35" t="str">
        <f t="shared" si="1"/>
        <v>Khá</v>
      </c>
    </row>
    <row r="22" spans="1:11" ht="15.75" x14ac:dyDescent="0.25">
      <c r="A22" s="12">
        <v>10</v>
      </c>
      <c r="B22" s="31" t="s">
        <v>2524</v>
      </c>
      <c r="C22" s="32" t="s">
        <v>984</v>
      </c>
      <c r="D22" s="37">
        <v>39027</v>
      </c>
      <c r="E22" s="34">
        <f>VLOOKUP(B22,[1]Sheet1!B$4:L$8446,4,0)</f>
        <v>80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2525</v>
      </c>
      <c r="C23" s="32" t="s">
        <v>985</v>
      </c>
      <c r="D23" s="37">
        <v>38724</v>
      </c>
      <c r="E23" s="34">
        <f>VLOOKUP(B23,[1]Sheet1!B$4:L$8446,4,0)</f>
        <v>84</v>
      </c>
      <c r="F23" s="34">
        <f>VLOOKUP(B23,[1]Sheet1!B$4:F$8446,5,0)</f>
        <v>80</v>
      </c>
      <c r="G23" s="34">
        <f>VLOOKUP(B23,[1]Sheet1!B$4:J$8446,6,0)</f>
        <v>80</v>
      </c>
      <c r="H23" s="34">
        <f>VLOOKUP(B23,[1]Sheet1!B$4:H$8446,7,0)</f>
        <v>80</v>
      </c>
      <c r="I23" s="35" t="str">
        <f t="shared" si="0"/>
        <v>Tốt</v>
      </c>
      <c r="J23" s="34">
        <f>VLOOKUP(B23,[1]Sheet1!B$4:K$8446,9,0)</f>
        <v>80</v>
      </c>
      <c r="K23" s="35" t="str">
        <f t="shared" si="1"/>
        <v>Tốt</v>
      </c>
    </row>
    <row r="24" spans="1:11" ht="15.75" x14ac:dyDescent="0.25">
      <c r="A24" s="12">
        <v>12</v>
      </c>
      <c r="B24" s="31" t="s">
        <v>2526</v>
      </c>
      <c r="C24" s="32" t="s">
        <v>690</v>
      </c>
      <c r="D24" s="37">
        <v>38893</v>
      </c>
      <c r="E24" s="34">
        <f>VLOOKUP(B24,[1]Sheet1!B$4:L$8446,4,0)</f>
        <v>100</v>
      </c>
      <c r="F24" s="34">
        <f>VLOOKUP(B24,[1]Sheet1!B$4:F$8446,5,0)</f>
        <v>100</v>
      </c>
      <c r="G24" s="34">
        <f>VLOOKUP(B24,[1]Sheet1!B$4:J$8446,6,0)</f>
        <v>100</v>
      </c>
      <c r="H24" s="34">
        <f>VLOOKUP(B24,[1]Sheet1!B$4:H$8446,7,0)</f>
        <v>100</v>
      </c>
      <c r="I24" s="35" t="str">
        <f t="shared" si="0"/>
        <v>Xuất sắc</v>
      </c>
      <c r="J24" s="34">
        <f>VLOOKUP(B24,[1]Sheet1!B$4:K$8446,9,0)</f>
        <v>100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2527</v>
      </c>
      <c r="C25" s="32" t="s">
        <v>989</v>
      </c>
      <c r="D25" s="37">
        <v>39003</v>
      </c>
      <c r="E25" s="34">
        <f>VLOOKUP(B25,[1]Sheet1!B$4:L$8446,4,0)</f>
        <v>82</v>
      </c>
      <c r="F25" s="34">
        <f>VLOOKUP(B25,[1]Sheet1!B$4:F$8446,5,0)</f>
        <v>82</v>
      </c>
      <c r="G25" s="34">
        <f>VLOOKUP(B25,[1]Sheet1!B$4:J$8446,6,0)</f>
        <v>82</v>
      </c>
      <c r="H25" s="34">
        <f>VLOOKUP(B25,[1]Sheet1!B$4:H$8446,7,0)</f>
        <v>82</v>
      </c>
      <c r="I25" s="35" t="str">
        <f t="shared" si="0"/>
        <v>Tốt</v>
      </c>
      <c r="J25" s="34">
        <f>VLOOKUP(B25,[1]Sheet1!B$4:K$8446,9,0)</f>
        <v>82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2528</v>
      </c>
      <c r="C26" s="32" t="s">
        <v>990</v>
      </c>
      <c r="D26" s="37">
        <v>38755</v>
      </c>
      <c r="E26" s="34">
        <f>VLOOKUP(B26,[1]Sheet1!B$4:L$8446,4,0)</f>
        <v>90</v>
      </c>
      <c r="F26" s="34">
        <f>VLOOKUP(B26,[1]Sheet1!B$4:F$8446,5,0)</f>
        <v>90</v>
      </c>
      <c r="G26" s="34">
        <f>VLOOKUP(B26,[1]Sheet1!B$4:J$8446,6,0)</f>
        <v>90</v>
      </c>
      <c r="H26" s="34">
        <f>VLOOKUP(B26,[1]Sheet1!B$4:H$8446,7,0)</f>
        <v>90</v>
      </c>
      <c r="I26" s="35" t="str">
        <f t="shared" si="0"/>
        <v>Xuất sắc</v>
      </c>
      <c r="J26" s="34">
        <f>VLOOKUP(B26,[1]Sheet1!B$4:K$8446,9,0)</f>
        <v>90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2529</v>
      </c>
      <c r="C27" s="32" t="s">
        <v>991</v>
      </c>
      <c r="D27" s="37">
        <v>38757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2530</v>
      </c>
      <c r="C28" s="32" t="s">
        <v>992</v>
      </c>
      <c r="D28" s="37">
        <v>39018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2531</v>
      </c>
      <c r="C29" s="32" t="s">
        <v>994</v>
      </c>
      <c r="D29" s="37">
        <v>39068</v>
      </c>
      <c r="E29" s="34">
        <f>VLOOKUP(B29,[1]Sheet1!B$4:L$8446,4,0)</f>
        <v>80</v>
      </c>
      <c r="F29" s="34">
        <f>VLOOKUP(B29,[1]Sheet1!B$4:F$8446,5,0)</f>
        <v>80</v>
      </c>
      <c r="G29" s="34">
        <f>VLOOKUP(B29,[1]Sheet1!B$4:J$8446,6,0)</f>
        <v>80</v>
      </c>
      <c r="H29" s="34">
        <f>VLOOKUP(B29,[1]Sheet1!B$4:H$8446,7,0)</f>
        <v>80</v>
      </c>
      <c r="I29" s="35" t="str">
        <f t="shared" si="0"/>
        <v>Tốt</v>
      </c>
      <c r="J29" s="34">
        <f>VLOOKUP(B29,[1]Sheet1!B$4:K$8446,9,0)</f>
        <v>80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2532</v>
      </c>
      <c r="C30" s="32" t="s">
        <v>995</v>
      </c>
      <c r="D30" s="37">
        <v>38734</v>
      </c>
      <c r="E30" s="34">
        <f>VLOOKUP(B30,[1]Sheet1!B$4:L$8446,4,0)</f>
        <v>92</v>
      </c>
      <c r="F30" s="34">
        <f>VLOOKUP(B30,[1]Sheet1!B$4:F$8446,5,0)</f>
        <v>92</v>
      </c>
      <c r="G30" s="34">
        <f>VLOOKUP(B30,[1]Sheet1!B$4:J$8446,6,0)</f>
        <v>92</v>
      </c>
      <c r="H30" s="34">
        <f>VLOOKUP(B30,[1]Sheet1!B$4:H$8446,7,0)</f>
        <v>92</v>
      </c>
      <c r="I30" s="35" t="str">
        <f t="shared" si="0"/>
        <v>Xuất sắc</v>
      </c>
      <c r="J30" s="34">
        <f>VLOOKUP(B30,[1]Sheet1!B$4:K$8446,9,0)</f>
        <v>92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2533</v>
      </c>
      <c r="C31" s="32" t="s">
        <v>993</v>
      </c>
      <c r="D31" s="37">
        <v>38841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2534</v>
      </c>
      <c r="C32" s="32" t="s">
        <v>996</v>
      </c>
      <c r="D32" s="37">
        <v>38777</v>
      </c>
      <c r="E32" s="34">
        <f>VLOOKUP(B32,[1]Sheet1!B$4:L$8446,4,0)</f>
        <v>82</v>
      </c>
      <c r="F32" s="34">
        <f>VLOOKUP(B32,[1]Sheet1!B$4:F$8446,5,0)</f>
        <v>82</v>
      </c>
      <c r="G32" s="34">
        <f>VLOOKUP(B32,[1]Sheet1!B$4:J$8446,6,0)</f>
        <v>82</v>
      </c>
      <c r="H32" s="34">
        <f>VLOOKUP(B32,[1]Sheet1!B$4:H$8446,7,0)</f>
        <v>82</v>
      </c>
      <c r="I32" s="35" t="str">
        <f t="shared" si="0"/>
        <v>Tốt</v>
      </c>
      <c r="J32" s="34">
        <f>VLOOKUP(B32,[1]Sheet1!B$4:K$8446,9,0)</f>
        <v>82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2535</v>
      </c>
      <c r="C33" s="32" t="s">
        <v>997</v>
      </c>
      <c r="D33" s="37">
        <v>38403</v>
      </c>
      <c r="E33" s="34">
        <f>VLOOKUP(B33,[1]Sheet1!B$4:L$8446,4,0)</f>
        <v>81</v>
      </c>
      <c r="F33" s="34">
        <f>VLOOKUP(B33,[1]Sheet1!B$4:F$8446,5,0)</f>
        <v>81</v>
      </c>
      <c r="G33" s="34">
        <f>VLOOKUP(B33,[1]Sheet1!B$4:J$8446,6,0)</f>
        <v>81</v>
      </c>
      <c r="H33" s="34">
        <f>VLOOKUP(B33,[1]Sheet1!B$4:H$8446,7,0)</f>
        <v>81</v>
      </c>
      <c r="I33" s="35" t="str">
        <f t="shared" si="0"/>
        <v>Tốt</v>
      </c>
      <c r="J33" s="34">
        <f>VLOOKUP(B33,[1]Sheet1!B$4:K$8446,9,0)</f>
        <v>81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2536</v>
      </c>
      <c r="C34" s="32" t="s">
        <v>998</v>
      </c>
      <c r="D34" s="37">
        <v>38994</v>
      </c>
      <c r="E34" s="34">
        <f>VLOOKUP(B34,[1]Sheet1!B$4:L$8446,4,0)</f>
        <v>77</v>
      </c>
      <c r="F34" s="34">
        <f>VLOOKUP(B34,[1]Sheet1!B$4:F$8446,5,0)</f>
        <v>77</v>
      </c>
      <c r="G34" s="34">
        <f>VLOOKUP(B34,[1]Sheet1!B$4:J$8446,6,0)</f>
        <v>77</v>
      </c>
      <c r="H34" s="34">
        <f>VLOOKUP(B34,[1]Sheet1!B$4:H$8446,7,0)</f>
        <v>77</v>
      </c>
      <c r="I34" s="35" t="str">
        <f t="shared" si="0"/>
        <v>Khá</v>
      </c>
      <c r="J34" s="34">
        <f>VLOOKUP(B34,[1]Sheet1!B$4:K$8446,9,0)</f>
        <v>77</v>
      </c>
      <c r="K34" s="35" t="str">
        <f t="shared" si="1"/>
        <v>Khá</v>
      </c>
    </row>
    <row r="35" spans="1:11" ht="15.75" x14ac:dyDescent="0.25">
      <c r="A35" s="12">
        <v>23</v>
      </c>
      <c r="B35" s="31" t="s">
        <v>2537</v>
      </c>
      <c r="C35" s="32" t="s">
        <v>101</v>
      </c>
      <c r="D35" s="37">
        <v>38718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2538</v>
      </c>
      <c r="C36" s="32" t="s">
        <v>999</v>
      </c>
      <c r="D36" s="37">
        <v>38771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2539</v>
      </c>
      <c r="C37" s="32" t="s">
        <v>1000</v>
      </c>
      <c r="D37" s="37">
        <v>39034</v>
      </c>
      <c r="E37" s="34">
        <f>VLOOKUP(B37,[1]Sheet1!B$4:L$8446,4,0)</f>
        <v>82</v>
      </c>
      <c r="F37" s="34">
        <f>VLOOKUP(B37,[1]Sheet1!B$4:F$8446,5,0)</f>
        <v>82</v>
      </c>
      <c r="G37" s="34">
        <f>VLOOKUP(B37,[1]Sheet1!B$4:J$8446,6,0)</f>
        <v>82</v>
      </c>
      <c r="H37" s="34">
        <f>VLOOKUP(B37,[1]Sheet1!B$4:H$8446,7,0)</f>
        <v>82</v>
      </c>
      <c r="I37" s="35" t="str">
        <f t="shared" si="0"/>
        <v>Tốt</v>
      </c>
      <c r="J37" s="34">
        <f>VLOOKUP(B37,[1]Sheet1!B$4:K$8446,9,0)</f>
        <v>82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2540</v>
      </c>
      <c r="C38" s="32" t="s">
        <v>1001</v>
      </c>
      <c r="D38" s="37">
        <v>38784</v>
      </c>
      <c r="E38" s="34">
        <f>VLOOKUP(B38,[1]Sheet1!B$4:L$8446,4,0)</f>
        <v>82</v>
      </c>
      <c r="F38" s="34">
        <f>VLOOKUP(B38,[1]Sheet1!B$4:F$8446,5,0)</f>
        <v>82</v>
      </c>
      <c r="G38" s="34">
        <f>VLOOKUP(B38,[1]Sheet1!B$4:J$8446,6,0)</f>
        <v>82</v>
      </c>
      <c r="H38" s="34">
        <f>VLOOKUP(B38,[1]Sheet1!B$4:H$8446,7,0)</f>
        <v>82</v>
      </c>
      <c r="I38" s="35" t="str">
        <f t="shared" si="0"/>
        <v>Tốt</v>
      </c>
      <c r="J38" s="34">
        <f>VLOOKUP(B38,[1]Sheet1!B$4:K$8446,9,0)</f>
        <v>82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2541</v>
      </c>
      <c r="C39" s="32" t="s">
        <v>1002</v>
      </c>
      <c r="D39" s="37">
        <v>39054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2542</v>
      </c>
      <c r="C40" s="32" t="s">
        <v>1003</v>
      </c>
      <c r="D40" s="37">
        <v>38944</v>
      </c>
      <c r="E40" s="34">
        <f>VLOOKUP(B40,[1]Sheet1!B$4:L$8446,4,0)</f>
        <v>80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2543</v>
      </c>
      <c r="C41" s="32" t="s">
        <v>1004</v>
      </c>
      <c r="D41" s="37">
        <v>38875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2544</v>
      </c>
      <c r="C42" s="32" t="s">
        <v>1005</v>
      </c>
      <c r="D42" s="37">
        <v>38842</v>
      </c>
      <c r="E42" s="34">
        <f>VLOOKUP(B42,[1]Sheet1!B$4:L$8446,4,0)</f>
        <v>77</v>
      </c>
      <c r="F42" s="34">
        <f>VLOOKUP(B42,[1]Sheet1!B$4:F$8446,5,0)</f>
        <v>77</v>
      </c>
      <c r="G42" s="34">
        <f>VLOOKUP(B42,[1]Sheet1!B$4:J$8446,6,0)</f>
        <v>77</v>
      </c>
      <c r="H42" s="34">
        <f>VLOOKUP(B42,[1]Sheet1!B$4:H$8446,7,0)</f>
        <v>77</v>
      </c>
      <c r="I42" s="35" t="str">
        <f t="shared" si="0"/>
        <v>Khá</v>
      </c>
      <c r="J42" s="34">
        <f>VLOOKUP(B42,[1]Sheet1!B$4:K$8446,9,0)</f>
        <v>77</v>
      </c>
      <c r="K42" s="35" t="str">
        <f t="shared" si="1"/>
        <v>Khá</v>
      </c>
    </row>
    <row r="43" spans="1:11" ht="15.75" x14ac:dyDescent="0.25">
      <c r="A43" s="12">
        <v>31</v>
      </c>
      <c r="B43" s="31" t="s">
        <v>2545</v>
      </c>
      <c r="C43" s="32" t="s">
        <v>1006</v>
      </c>
      <c r="D43" s="37">
        <v>38961</v>
      </c>
      <c r="E43" s="34">
        <f>VLOOKUP(B43,[1]Sheet1!B$4:L$8446,4,0)</f>
        <v>77</v>
      </c>
      <c r="F43" s="34">
        <f>VLOOKUP(B43,[1]Sheet1!B$4:F$8446,5,0)</f>
        <v>77</v>
      </c>
      <c r="G43" s="34">
        <f>VLOOKUP(B43,[1]Sheet1!B$4:J$8446,6,0)</f>
        <v>77</v>
      </c>
      <c r="H43" s="34">
        <f>VLOOKUP(B43,[1]Sheet1!B$4:H$8446,7,0)</f>
        <v>77</v>
      </c>
      <c r="I43" s="35" t="str">
        <f t="shared" si="0"/>
        <v>Khá</v>
      </c>
      <c r="J43" s="34">
        <f>VLOOKUP(B43,[1]Sheet1!B$4:K$8446,9,0)</f>
        <v>77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2546</v>
      </c>
      <c r="C44" s="32" t="s">
        <v>145</v>
      </c>
      <c r="D44" s="37">
        <v>39068</v>
      </c>
      <c r="E44" s="34">
        <f>VLOOKUP(B44,[1]Sheet1!B$4:L$8446,4,0)</f>
        <v>84</v>
      </c>
      <c r="F44" s="34">
        <f>VLOOKUP(B44,[1]Sheet1!B$4:F$8446,5,0)</f>
        <v>82</v>
      </c>
      <c r="G44" s="34">
        <f>VLOOKUP(B44,[1]Sheet1!B$4:J$8446,6,0)</f>
        <v>82</v>
      </c>
      <c r="H44" s="34">
        <f>VLOOKUP(B44,[1]Sheet1!B$4:H$8446,7,0)</f>
        <v>82</v>
      </c>
      <c r="I44" s="35" t="str">
        <f t="shared" si="0"/>
        <v>Tốt</v>
      </c>
      <c r="J44" s="34">
        <f>VLOOKUP(B44,[1]Sheet1!B$4:K$8446,9,0)</f>
        <v>82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2547</v>
      </c>
      <c r="C45" s="32" t="s">
        <v>1007</v>
      </c>
      <c r="D45" s="37">
        <v>38730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2548</v>
      </c>
      <c r="C46" s="32" t="s">
        <v>1008</v>
      </c>
      <c r="D46" s="37">
        <v>38742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2549</v>
      </c>
      <c r="C47" s="32" t="s">
        <v>1010</v>
      </c>
      <c r="D47" s="37">
        <v>38857</v>
      </c>
      <c r="E47" s="34">
        <f>VLOOKUP(B47,[1]Sheet1!B$4:L$8446,4,0)</f>
        <v>92</v>
      </c>
      <c r="F47" s="34">
        <f>VLOOKUP(B47,[1]Sheet1!B$4:F$8446,5,0)</f>
        <v>92</v>
      </c>
      <c r="G47" s="34">
        <f>VLOOKUP(B47,[1]Sheet1!B$4:J$8446,6,0)</f>
        <v>92</v>
      </c>
      <c r="H47" s="34">
        <f>VLOOKUP(B47,[1]Sheet1!B$4:H$8446,7,0)</f>
        <v>92</v>
      </c>
      <c r="I47" s="35" t="str">
        <f t="shared" si="0"/>
        <v>Xuất sắc</v>
      </c>
      <c r="J47" s="34">
        <f>VLOOKUP(B47,[1]Sheet1!B$4:K$8446,9,0)</f>
        <v>92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2550</v>
      </c>
      <c r="C48" s="32" t="s">
        <v>1009</v>
      </c>
      <c r="D48" s="37">
        <v>38858</v>
      </c>
      <c r="E48" s="34">
        <f>VLOOKUP(B48,[1]Sheet1!B$4:L$8446,4,0)</f>
        <v>90</v>
      </c>
      <c r="F48" s="34">
        <f>VLOOKUP(B48,[1]Sheet1!B$4:F$8446,5,0)</f>
        <v>85</v>
      </c>
      <c r="G48" s="34">
        <f>VLOOKUP(B48,[1]Sheet1!B$4:J$8446,6,0)</f>
        <v>85</v>
      </c>
      <c r="H48" s="34">
        <f>VLOOKUP(B48,[1]Sheet1!B$4:H$8446,7,0)</f>
        <v>85</v>
      </c>
      <c r="I48" s="35" t="str">
        <f t="shared" si="0"/>
        <v>Tốt</v>
      </c>
      <c r="J48" s="34">
        <f>VLOOKUP(B48,[1]Sheet1!B$4:K$8446,9,0)</f>
        <v>85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2551</v>
      </c>
      <c r="C49" s="32" t="s">
        <v>1011</v>
      </c>
      <c r="D49" s="37">
        <v>38732</v>
      </c>
      <c r="E49" s="34">
        <f>VLOOKUP(B49,[1]Sheet1!B$4:L$8446,4,0)</f>
        <v>80</v>
      </c>
      <c r="F49" s="34">
        <f>VLOOKUP(B49,[1]Sheet1!B$4:F$8446,5,0)</f>
        <v>77</v>
      </c>
      <c r="G49" s="34">
        <f>VLOOKUP(B49,[1]Sheet1!B$4:J$8446,6,0)</f>
        <v>77</v>
      </c>
      <c r="H49" s="34">
        <f>VLOOKUP(B49,[1]Sheet1!B$4:H$8446,7,0)</f>
        <v>77</v>
      </c>
      <c r="I49" s="35" t="str">
        <f t="shared" si="0"/>
        <v>Khá</v>
      </c>
      <c r="J49" s="34">
        <f>VLOOKUP(B49,[1]Sheet1!B$4:K$8446,9,0)</f>
        <v>77</v>
      </c>
      <c r="K49" s="35" t="str">
        <f t="shared" si="1"/>
        <v>Khá</v>
      </c>
    </row>
    <row r="50" spans="1:11" ht="15.75" x14ac:dyDescent="0.25">
      <c r="A50" s="12">
        <v>38</v>
      </c>
      <c r="B50" s="31" t="s">
        <v>2552</v>
      </c>
      <c r="C50" s="32" t="s">
        <v>1012</v>
      </c>
      <c r="D50" s="37">
        <v>38775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2553</v>
      </c>
      <c r="C51" s="32" t="s">
        <v>1013</v>
      </c>
      <c r="D51" s="37">
        <v>38811</v>
      </c>
      <c r="E51" s="34">
        <f>VLOOKUP(B51,[1]Sheet1!B$4:L$8446,4,0)</f>
        <v>98</v>
      </c>
      <c r="F51" s="34">
        <f>VLOOKUP(B51,[1]Sheet1!B$4:F$8446,5,0)</f>
        <v>98</v>
      </c>
      <c r="G51" s="34">
        <f>VLOOKUP(B51,[1]Sheet1!B$4:J$8446,6,0)</f>
        <v>98</v>
      </c>
      <c r="H51" s="34">
        <f>VLOOKUP(B51,[1]Sheet1!B$4:H$8446,7,0)</f>
        <v>98</v>
      </c>
      <c r="I51" s="35" t="str">
        <f t="shared" si="0"/>
        <v>Xuất sắc</v>
      </c>
      <c r="J51" s="34">
        <f>VLOOKUP(B51,[1]Sheet1!B$4:K$8446,9,0)</f>
        <v>98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2554</v>
      </c>
      <c r="C52" s="32" t="s">
        <v>1014</v>
      </c>
      <c r="D52" s="37">
        <v>39058</v>
      </c>
      <c r="E52" s="34">
        <f>VLOOKUP(B52,[1]Sheet1!B$4:L$8446,4,0)</f>
        <v>90</v>
      </c>
      <c r="F52" s="34">
        <f>VLOOKUP(B52,[1]Sheet1!B$4:F$8446,5,0)</f>
        <v>90</v>
      </c>
      <c r="G52" s="34">
        <f>VLOOKUP(B52,[1]Sheet1!B$4:J$8446,6,0)</f>
        <v>90</v>
      </c>
      <c r="H52" s="34">
        <f>VLOOKUP(B52,[1]Sheet1!B$4:H$8446,7,0)</f>
        <v>90</v>
      </c>
      <c r="I52" s="35" t="str">
        <f t="shared" si="0"/>
        <v>Xuất sắc</v>
      </c>
      <c r="J52" s="34">
        <f>VLOOKUP(B52,[1]Sheet1!B$4:K$8446,9,0)</f>
        <v>90</v>
      </c>
      <c r="K52" s="35" t="str">
        <f t="shared" si="1"/>
        <v>Xuất sắc</v>
      </c>
    </row>
    <row r="54" spans="1:11" x14ac:dyDescent="0.25">
      <c r="A54" s="43" t="s">
        <v>679</v>
      </c>
      <c r="B54" s="43"/>
      <c r="C54" s="43"/>
    </row>
  </sheetData>
  <mergeCells count="19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953F-2E4F-47CF-AD1F-BEB8D2CB0C92}">
  <dimension ref="A1:K55"/>
  <sheetViews>
    <sheetView topLeftCell="A40" workbookViewId="0">
      <selection activeCell="B13" sqref="B13:K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7.3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2597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2556</v>
      </c>
      <c r="C13" s="32" t="s">
        <v>83</v>
      </c>
      <c r="D13" s="37">
        <v>38741</v>
      </c>
      <c r="E13" s="34">
        <f>VLOOKUP(B13,[1]Sheet1!B$4:L$8446,4,0)</f>
        <v>62</v>
      </c>
      <c r="F13" s="34">
        <f>VLOOKUP(B13,[1]Sheet1!B$4:F$8446,5,0)</f>
        <v>72</v>
      </c>
      <c r="G13" s="34">
        <f>VLOOKUP(B13,[1]Sheet1!B$4:J$8446,6,0)</f>
        <v>72</v>
      </c>
      <c r="H13" s="34">
        <f>VLOOKUP(B13,[1]Sheet1!B$4:H$8446,7,0)</f>
        <v>72</v>
      </c>
      <c r="I13" s="35" t="str">
        <f t="shared" ref="I13:I53" si="0">IF(H13&gt;=90,"Xuất sắc",IF(H13&gt;=80,"Tốt", IF(H13&gt;=65,"Khá",IF(H13&gt;=50,"Trung bình", IF(H13&gt;=35, "Yếu", "Kém")))))</f>
        <v>Khá</v>
      </c>
      <c r="J13" s="34">
        <f>VLOOKUP(B13,[1]Sheet1!B$4:K$8446,9,0)</f>
        <v>72</v>
      </c>
      <c r="K13" s="35" t="str">
        <f t="shared" ref="K13:K53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31" t="s">
        <v>2557</v>
      </c>
      <c r="C14" s="32" t="s">
        <v>331</v>
      </c>
      <c r="D14" s="37">
        <v>38862</v>
      </c>
      <c r="E14" s="34">
        <f>VLOOKUP(B14,[1]Sheet1!B$4:L$8446,4,0)</f>
        <v>82</v>
      </c>
      <c r="F14" s="34">
        <f>VLOOKUP(B14,[1]Sheet1!B$4:F$8446,5,0)</f>
        <v>82</v>
      </c>
      <c r="G14" s="34">
        <f>VLOOKUP(B14,[1]Sheet1!B$4:J$8446,6,0)</f>
        <v>82</v>
      </c>
      <c r="H14" s="34">
        <f>VLOOKUP(B14,[1]Sheet1!B$4:H$8446,7,0)</f>
        <v>82</v>
      </c>
      <c r="I14" s="35" t="str">
        <f t="shared" si="0"/>
        <v>Tốt</v>
      </c>
      <c r="J14" s="34">
        <f>VLOOKUP(B14,[1]Sheet1!B$4:K$8446,9,0)</f>
        <v>82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2558</v>
      </c>
      <c r="C15" s="32" t="s">
        <v>1015</v>
      </c>
      <c r="D15" s="37">
        <v>38965</v>
      </c>
      <c r="E15" s="34">
        <f>VLOOKUP(B15,[1]Sheet1!B$4:L$8446,4,0)</f>
        <v>92</v>
      </c>
      <c r="F15" s="34">
        <f>VLOOKUP(B15,[1]Sheet1!B$4:F$8446,5,0)</f>
        <v>92</v>
      </c>
      <c r="G15" s="34">
        <f>VLOOKUP(B15,[1]Sheet1!B$4:J$8446,6,0)</f>
        <v>92</v>
      </c>
      <c r="H15" s="34">
        <f>VLOOKUP(B15,[1]Sheet1!B$4:H$8446,7,0)</f>
        <v>92</v>
      </c>
      <c r="I15" s="35" t="str">
        <f t="shared" si="0"/>
        <v>Xuất sắc</v>
      </c>
      <c r="J15" s="34">
        <f>VLOOKUP(B15,[1]Sheet1!B$4:K$8446,9,0)</f>
        <v>92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2559</v>
      </c>
      <c r="C16" s="32" t="s">
        <v>1016</v>
      </c>
      <c r="D16" s="37">
        <v>39001</v>
      </c>
      <c r="E16" s="34">
        <f>VLOOKUP(B16,[1]Sheet1!B$4:L$8446,4,0)</f>
        <v>94</v>
      </c>
      <c r="F16" s="34">
        <f>VLOOKUP(B16,[1]Sheet1!B$4:F$8446,5,0)</f>
        <v>94</v>
      </c>
      <c r="G16" s="34">
        <f>VLOOKUP(B16,[1]Sheet1!B$4:J$8446,6,0)</f>
        <v>94</v>
      </c>
      <c r="H16" s="34">
        <f>VLOOKUP(B16,[1]Sheet1!B$4:H$8446,7,0)</f>
        <v>94</v>
      </c>
      <c r="I16" s="35" t="str">
        <f t="shared" si="0"/>
        <v>Xuất sắc</v>
      </c>
      <c r="J16" s="34">
        <f>VLOOKUP(B16,[1]Sheet1!B$4:K$8446,9,0)</f>
        <v>94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2560</v>
      </c>
      <c r="C17" s="32" t="s">
        <v>1017</v>
      </c>
      <c r="D17" s="37">
        <v>38833</v>
      </c>
      <c r="E17" s="34">
        <f>VLOOKUP(B17,[1]Sheet1!B$4:L$8446,4,0)</f>
        <v>85</v>
      </c>
      <c r="F17" s="34">
        <f>VLOOKUP(B17,[1]Sheet1!B$4:F$8446,5,0)</f>
        <v>85</v>
      </c>
      <c r="G17" s="34">
        <f>VLOOKUP(B17,[1]Sheet1!B$4:J$8446,6,0)</f>
        <v>85</v>
      </c>
      <c r="H17" s="34">
        <f>VLOOKUP(B17,[1]Sheet1!B$4:H$8446,7,0)</f>
        <v>85</v>
      </c>
      <c r="I17" s="35" t="str">
        <f t="shared" si="0"/>
        <v>Tốt</v>
      </c>
      <c r="J17" s="34">
        <f>VLOOKUP(B17,[1]Sheet1!B$4:K$8446,9,0)</f>
        <v>85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2561</v>
      </c>
      <c r="C18" s="32" t="s">
        <v>248</v>
      </c>
      <c r="D18" s="37">
        <v>38718</v>
      </c>
      <c r="E18" s="34">
        <f>VLOOKUP(B18,[1]Sheet1!B$4:L$8446,4,0)</f>
        <v>92</v>
      </c>
      <c r="F18" s="34">
        <f>VLOOKUP(B18,[1]Sheet1!B$4:F$8446,5,0)</f>
        <v>92</v>
      </c>
      <c r="G18" s="34">
        <f>VLOOKUP(B18,[1]Sheet1!B$4:J$8446,6,0)</f>
        <v>92</v>
      </c>
      <c r="H18" s="34">
        <f>VLOOKUP(B18,[1]Sheet1!B$4:H$8446,7,0)</f>
        <v>92</v>
      </c>
      <c r="I18" s="35" t="str">
        <f t="shared" si="0"/>
        <v>Xuất sắc</v>
      </c>
      <c r="J18" s="34">
        <f>VLOOKUP(B18,[1]Sheet1!B$4:K$8446,9,0)</f>
        <v>92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2562</v>
      </c>
      <c r="C19" s="32" t="s">
        <v>1022</v>
      </c>
      <c r="D19" s="37">
        <v>38955</v>
      </c>
      <c r="E19" s="34">
        <f>VLOOKUP(B19,[1]Sheet1!B$4:L$8446,4,0)</f>
        <v>80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2563</v>
      </c>
      <c r="C20" s="32" t="s">
        <v>1021</v>
      </c>
      <c r="D20" s="37">
        <v>38761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2564</v>
      </c>
      <c r="C21" s="32" t="s">
        <v>1018</v>
      </c>
      <c r="D21" s="37">
        <v>38721</v>
      </c>
      <c r="E21" s="34">
        <f>VLOOKUP(B21,[1]Sheet1!B$4:L$8446,4,0)</f>
        <v>72</v>
      </c>
      <c r="F21" s="34">
        <f>VLOOKUP(B21,[1]Sheet1!B$4:F$8446,5,0)</f>
        <v>72</v>
      </c>
      <c r="G21" s="34">
        <f>VLOOKUP(B21,[1]Sheet1!B$4:J$8446,6,0)</f>
        <v>72</v>
      </c>
      <c r="H21" s="34">
        <f>VLOOKUP(B21,[1]Sheet1!B$4:H$8446,7,0)</f>
        <v>72</v>
      </c>
      <c r="I21" s="35" t="str">
        <f t="shared" si="0"/>
        <v>Khá</v>
      </c>
      <c r="J21" s="34">
        <f>VLOOKUP(B21,[1]Sheet1!B$4:K$8446,9,0)</f>
        <v>72</v>
      </c>
      <c r="K21" s="35" t="str">
        <f t="shared" si="1"/>
        <v>Khá</v>
      </c>
    </row>
    <row r="22" spans="1:11" ht="15.75" x14ac:dyDescent="0.25">
      <c r="A22" s="12">
        <v>10</v>
      </c>
      <c r="B22" s="31" t="s">
        <v>2565</v>
      </c>
      <c r="C22" s="32" t="s">
        <v>1019</v>
      </c>
      <c r="D22" s="37">
        <v>39065</v>
      </c>
      <c r="E22" s="34">
        <f>VLOOKUP(B22,[1]Sheet1!B$4:L$8446,4,0)</f>
        <v>89</v>
      </c>
      <c r="F22" s="34">
        <f>VLOOKUP(B22,[1]Sheet1!B$4:F$8446,5,0)</f>
        <v>84</v>
      </c>
      <c r="G22" s="34">
        <f>VLOOKUP(B22,[1]Sheet1!B$4:J$8446,6,0)</f>
        <v>84</v>
      </c>
      <c r="H22" s="34">
        <f>VLOOKUP(B22,[1]Sheet1!B$4:H$8446,7,0)</f>
        <v>84</v>
      </c>
      <c r="I22" s="35" t="str">
        <f t="shared" si="0"/>
        <v>Tốt</v>
      </c>
      <c r="J22" s="34">
        <f>VLOOKUP(B22,[1]Sheet1!B$4:K$8446,9,0)</f>
        <v>84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2566</v>
      </c>
      <c r="C23" s="32" t="s">
        <v>1020</v>
      </c>
      <c r="D23" s="37">
        <v>38910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2567</v>
      </c>
      <c r="C24" s="32" t="s">
        <v>476</v>
      </c>
      <c r="D24" s="37">
        <v>39050</v>
      </c>
      <c r="E24" s="34">
        <f>VLOOKUP(B24,[1]Sheet1!B$4:L$8446,4,0)</f>
        <v>86</v>
      </c>
      <c r="F24" s="34">
        <f>VLOOKUP(B24,[1]Sheet1!B$4:F$8446,5,0)</f>
        <v>82</v>
      </c>
      <c r="G24" s="34">
        <f>VLOOKUP(B24,[1]Sheet1!B$4:J$8446,6,0)</f>
        <v>82</v>
      </c>
      <c r="H24" s="34">
        <f>VLOOKUP(B24,[1]Sheet1!B$4:H$8446,7,0)</f>
        <v>82</v>
      </c>
      <c r="I24" s="35" t="str">
        <f t="shared" si="0"/>
        <v>Tốt</v>
      </c>
      <c r="J24" s="34">
        <f>VLOOKUP(B24,[1]Sheet1!B$4:K$8446,9,0)</f>
        <v>82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2568</v>
      </c>
      <c r="C25" s="32" t="s">
        <v>1023</v>
      </c>
      <c r="D25" s="37">
        <v>38872</v>
      </c>
      <c r="E25" s="34">
        <f>VLOOKUP(B25,[1]Sheet1!B$4:L$8446,4,0)</f>
        <v>80</v>
      </c>
      <c r="F25" s="34">
        <f>VLOOKUP(B25,[1]Sheet1!B$4:F$8446,5,0)</f>
        <v>90</v>
      </c>
      <c r="G25" s="34">
        <f>VLOOKUP(B25,[1]Sheet1!B$4:J$8446,6,0)</f>
        <v>90</v>
      </c>
      <c r="H25" s="34">
        <f>VLOOKUP(B25,[1]Sheet1!B$4:H$8446,7,0)</f>
        <v>90</v>
      </c>
      <c r="I25" s="35" t="str">
        <f t="shared" si="0"/>
        <v>Xuất sắc</v>
      </c>
      <c r="J25" s="34">
        <f>VLOOKUP(B25,[1]Sheet1!B$4:K$8446,9,0)</f>
        <v>90</v>
      </c>
      <c r="K25" s="35" t="str">
        <f t="shared" si="1"/>
        <v>Xuất sắc</v>
      </c>
    </row>
    <row r="26" spans="1:11" ht="15.75" x14ac:dyDescent="0.25">
      <c r="A26" s="12">
        <v>14</v>
      </c>
      <c r="B26" s="31" t="s">
        <v>2569</v>
      </c>
      <c r="C26" s="32" t="s">
        <v>1024</v>
      </c>
      <c r="D26" s="37">
        <v>38948</v>
      </c>
      <c r="E26" s="34">
        <f>VLOOKUP(B26,[1]Sheet1!B$4:L$8446,4,0)</f>
        <v>92</v>
      </c>
      <c r="F26" s="34">
        <f>VLOOKUP(B26,[1]Sheet1!B$4:F$8446,5,0)</f>
        <v>92</v>
      </c>
      <c r="G26" s="34">
        <f>VLOOKUP(B26,[1]Sheet1!B$4:J$8446,6,0)</f>
        <v>92</v>
      </c>
      <c r="H26" s="34">
        <f>VLOOKUP(B26,[1]Sheet1!B$4:H$8446,7,0)</f>
        <v>92</v>
      </c>
      <c r="I26" s="35" t="str">
        <f t="shared" si="0"/>
        <v>Xuất sắc</v>
      </c>
      <c r="J26" s="34">
        <f>VLOOKUP(B26,[1]Sheet1!B$4:K$8446,9,0)</f>
        <v>92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2570</v>
      </c>
      <c r="C27" s="32" t="s">
        <v>1025</v>
      </c>
      <c r="D27" s="37">
        <v>39016</v>
      </c>
      <c r="E27" s="34">
        <f>VLOOKUP(B27,[1]Sheet1!B$4:L$8446,4,0)</f>
        <v>72</v>
      </c>
      <c r="F27" s="34">
        <f>VLOOKUP(B27,[1]Sheet1!B$4:F$8446,5,0)</f>
        <v>79</v>
      </c>
      <c r="G27" s="34">
        <f>VLOOKUP(B27,[1]Sheet1!B$4:J$8446,6,0)</f>
        <v>79</v>
      </c>
      <c r="H27" s="34">
        <f>VLOOKUP(B27,[1]Sheet1!B$4:H$8446,7,0)</f>
        <v>79</v>
      </c>
      <c r="I27" s="35" t="str">
        <f t="shared" si="0"/>
        <v>Khá</v>
      </c>
      <c r="J27" s="34">
        <f>VLOOKUP(B27,[1]Sheet1!B$4:K$8446,9,0)</f>
        <v>79</v>
      </c>
      <c r="K27" s="35" t="str">
        <f t="shared" si="1"/>
        <v>Khá</v>
      </c>
    </row>
    <row r="28" spans="1:11" ht="15.75" x14ac:dyDescent="0.25">
      <c r="A28" s="12">
        <v>16</v>
      </c>
      <c r="B28" s="31" t="s">
        <v>2571</v>
      </c>
      <c r="C28" s="32" t="s">
        <v>477</v>
      </c>
      <c r="D28" s="37">
        <v>39050</v>
      </c>
      <c r="E28" s="34">
        <f>VLOOKUP(B28,[1]Sheet1!B$4:L$8446,4,0)</f>
        <v>80</v>
      </c>
      <c r="F28" s="34">
        <f>VLOOKUP(B28,[1]Sheet1!B$4:F$8446,5,0)</f>
        <v>80</v>
      </c>
      <c r="G28" s="34">
        <f>VLOOKUP(B28,[1]Sheet1!B$4:J$8446,6,0)</f>
        <v>80</v>
      </c>
      <c r="H28" s="34">
        <f>VLOOKUP(B28,[1]Sheet1!B$4:H$8446,7,0)</f>
        <v>80</v>
      </c>
      <c r="I28" s="35" t="str">
        <f t="shared" si="0"/>
        <v>Tốt</v>
      </c>
      <c r="J28" s="34">
        <f>VLOOKUP(B28,[1]Sheet1!B$4:K$8446,9,0)</f>
        <v>80</v>
      </c>
      <c r="K28" s="35" t="str">
        <f t="shared" si="1"/>
        <v>Tốt</v>
      </c>
    </row>
    <row r="29" spans="1:11" ht="15.75" x14ac:dyDescent="0.25">
      <c r="A29" s="12">
        <v>17</v>
      </c>
      <c r="B29" s="31" t="s">
        <v>2572</v>
      </c>
      <c r="C29" s="32" t="s">
        <v>994</v>
      </c>
      <c r="D29" s="37">
        <v>38952</v>
      </c>
      <c r="E29" s="34">
        <f>VLOOKUP(B29,[1]Sheet1!B$4:L$8446,4,0)</f>
        <v>87</v>
      </c>
      <c r="F29" s="34">
        <f>VLOOKUP(B29,[1]Sheet1!B$4:F$8446,5,0)</f>
        <v>87</v>
      </c>
      <c r="G29" s="34">
        <f>VLOOKUP(B29,[1]Sheet1!B$4:J$8446,6,0)</f>
        <v>87</v>
      </c>
      <c r="H29" s="34">
        <f>VLOOKUP(B29,[1]Sheet1!B$4:H$8446,7,0)</f>
        <v>87</v>
      </c>
      <c r="I29" s="35" t="str">
        <f t="shared" si="0"/>
        <v>Tốt</v>
      </c>
      <c r="J29" s="34">
        <f>VLOOKUP(B29,[1]Sheet1!B$4:K$8446,9,0)</f>
        <v>87</v>
      </c>
      <c r="K29" s="35" t="str">
        <f t="shared" si="1"/>
        <v>Tốt</v>
      </c>
    </row>
    <row r="30" spans="1:11" ht="15.75" x14ac:dyDescent="0.25">
      <c r="A30" s="12">
        <v>18</v>
      </c>
      <c r="B30" s="31" t="s">
        <v>2573</v>
      </c>
      <c r="C30" s="32" t="s">
        <v>1027</v>
      </c>
      <c r="D30" s="37">
        <v>39041</v>
      </c>
      <c r="E30" s="34">
        <f>VLOOKUP(B30,[1]Sheet1!B$4:L$8446,4,0)</f>
        <v>80</v>
      </c>
      <c r="F30" s="34">
        <f>VLOOKUP(B30,[1]Sheet1!B$4:F$8446,5,0)</f>
        <v>77</v>
      </c>
      <c r="G30" s="34">
        <f>VLOOKUP(B30,[1]Sheet1!B$4:J$8446,6,0)</f>
        <v>77</v>
      </c>
      <c r="H30" s="34">
        <f>VLOOKUP(B30,[1]Sheet1!B$4:H$8446,7,0)</f>
        <v>77</v>
      </c>
      <c r="I30" s="35" t="str">
        <f t="shared" si="0"/>
        <v>Khá</v>
      </c>
      <c r="J30" s="34">
        <f>VLOOKUP(B30,[1]Sheet1!B$4:K$8446,9,0)</f>
        <v>77</v>
      </c>
      <c r="K30" s="35" t="str">
        <f t="shared" si="1"/>
        <v>Khá</v>
      </c>
    </row>
    <row r="31" spans="1:11" ht="15.75" x14ac:dyDescent="0.25">
      <c r="A31" s="12">
        <v>19</v>
      </c>
      <c r="B31" s="31" t="s">
        <v>2574</v>
      </c>
      <c r="C31" s="32" t="s">
        <v>1026</v>
      </c>
      <c r="D31" s="37">
        <v>38857</v>
      </c>
      <c r="E31" s="34">
        <f>VLOOKUP(B31,[1]Sheet1!B$4:L$8446,4,0)</f>
        <v>90</v>
      </c>
      <c r="F31" s="34">
        <f>VLOOKUP(B31,[1]Sheet1!B$4:F$8446,5,0)</f>
        <v>90</v>
      </c>
      <c r="G31" s="34">
        <f>VLOOKUP(B31,[1]Sheet1!B$4:J$8446,6,0)</f>
        <v>90</v>
      </c>
      <c r="H31" s="34">
        <f>VLOOKUP(B31,[1]Sheet1!B$4:H$8446,7,0)</f>
        <v>90</v>
      </c>
      <c r="I31" s="35" t="str">
        <f t="shared" si="0"/>
        <v>Xuất sắc</v>
      </c>
      <c r="J31" s="34">
        <f>VLOOKUP(B31,[1]Sheet1!B$4:K$8446,9,0)</f>
        <v>90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2575</v>
      </c>
      <c r="C32" s="32" t="s">
        <v>1028</v>
      </c>
      <c r="D32" s="37">
        <v>38778</v>
      </c>
      <c r="E32" s="34">
        <f>VLOOKUP(B32,[1]Sheet1!B$4:L$8446,4,0)</f>
        <v>84</v>
      </c>
      <c r="F32" s="34">
        <f>VLOOKUP(B32,[1]Sheet1!B$4:F$8446,5,0)</f>
        <v>84</v>
      </c>
      <c r="G32" s="34">
        <f>VLOOKUP(B32,[1]Sheet1!B$4:J$8446,6,0)</f>
        <v>84</v>
      </c>
      <c r="H32" s="34">
        <f>VLOOKUP(B32,[1]Sheet1!B$4:H$8446,7,0)</f>
        <v>84</v>
      </c>
      <c r="I32" s="35" t="str">
        <f t="shared" si="0"/>
        <v>Tốt</v>
      </c>
      <c r="J32" s="34">
        <f>VLOOKUP(B32,[1]Sheet1!B$4:K$8446,9,0)</f>
        <v>84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2576</v>
      </c>
      <c r="C33" s="32" t="s">
        <v>1029</v>
      </c>
      <c r="D33" s="37">
        <v>38837</v>
      </c>
      <c r="E33" s="34">
        <f>VLOOKUP(B33,[1]Sheet1!B$4:L$8446,4,0)</f>
        <v>70</v>
      </c>
      <c r="F33" s="34">
        <f>VLOOKUP(B33,[1]Sheet1!B$4:F$8446,5,0)</f>
        <v>80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2577</v>
      </c>
      <c r="C34" s="32" t="s">
        <v>1030</v>
      </c>
      <c r="D34" s="37">
        <v>38775</v>
      </c>
      <c r="E34" s="34">
        <f>VLOOKUP(B34,[1]Sheet1!B$4:L$8446,4,0)</f>
        <v>80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2578</v>
      </c>
      <c r="C35" s="32" t="s">
        <v>1031</v>
      </c>
      <c r="D35" s="37">
        <v>39028</v>
      </c>
      <c r="E35" s="34">
        <f>VLOOKUP(B35,[1]Sheet1!B$4:L$8446,4,0)</f>
        <v>95</v>
      </c>
      <c r="F35" s="34">
        <f>VLOOKUP(B35,[1]Sheet1!B$4:F$8446,5,0)</f>
        <v>91</v>
      </c>
      <c r="G35" s="34">
        <f>VLOOKUP(B35,[1]Sheet1!B$4:J$8446,6,0)</f>
        <v>91</v>
      </c>
      <c r="H35" s="34">
        <f>VLOOKUP(B35,[1]Sheet1!B$4:H$8446,7,0)</f>
        <v>91</v>
      </c>
      <c r="I35" s="35" t="str">
        <f t="shared" si="0"/>
        <v>Xuất sắc</v>
      </c>
      <c r="J35" s="34">
        <f>VLOOKUP(B35,[1]Sheet1!B$4:K$8446,9,0)</f>
        <v>91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2579</v>
      </c>
      <c r="C36" s="32" t="s">
        <v>1032</v>
      </c>
      <c r="D36" s="37">
        <v>38828</v>
      </c>
      <c r="E36" s="34">
        <f>VLOOKUP(B36,[1]Sheet1!B$4:L$8446,4,0)</f>
        <v>90</v>
      </c>
      <c r="F36" s="34">
        <f>VLOOKUP(B36,[1]Sheet1!B$4:F$8446,5,0)</f>
        <v>90</v>
      </c>
      <c r="G36" s="34">
        <f>VLOOKUP(B36,[1]Sheet1!B$4:J$8446,6,0)</f>
        <v>90</v>
      </c>
      <c r="H36" s="34">
        <f>VLOOKUP(B36,[1]Sheet1!B$4:H$8446,7,0)</f>
        <v>90</v>
      </c>
      <c r="I36" s="35" t="str">
        <f t="shared" si="0"/>
        <v>Xuất sắc</v>
      </c>
      <c r="J36" s="34">
        <f>VLOOKUP(B36,[1]Sheet1!B$4:K$8446,9,0)</f>
        <v>90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2580</v>
      </c>
      <c r="C37" s="32" t="s">
        <v>1033</v>
      </c>
      <c r="D37" s="37">
        <v>38879</v>
      </c>
      <c r="E37" s="34">
        <f>VLOOKUP(B37,[1]Sheet1!B$4:L$8446,4,0)</f>
        <v>90</v>
      </c>
      <c r="F37" s="34">
        <f>VLOOKUP(B37,[1]Sheet1!B$4:F$8446,5,0)</f>
        <v>90</v>
      </c>
      <c r="G37" s="34">
        <f>VLOOKUP(B37,[1]Sheet1!B$4:J$8446,6,0)</f>
        <v>90</v>
      </c>
      <c r="H37" s="34">
        <f>VLOOKUP(B37,[1]Sheet1!B$4:H$8446,7,0)</f>
        <v>90</v>
      </c>
      <c r="I37" s="35" t="str">
        <f t="shared" si="0"/>
        <v>Xuất sắc</v>
      </c>
      <c r="J37" s="34">
        <f>VLOOKUP(B37,[1]Sheet1!B$4:K$8446,9,0)</f>
        <v>90</v>
      </c>
      <c r="K37" s="35" t="str">
        <f t="shared" si="1"/>
        <v>Xuất sắc</v>
      </c>
    </row>
    <row r="38" spans="1:11" ht="15.75" x14ac:dyDescent="0.25">
      <c r="A38" s="12">
        <v>26</v>
      </c>
      <c r="B38" s="31" t="s">
        <v>2581</v>
      </c>
      <c r="C38" s="32" t="s">
        <v>1034</v>
      </c>
      <c r="D38" s="37">
        <v>38805</v>
      </c>
      <c r="E38" s="34">
        <f>VLOOKUP(B38,[1]Sheet1!B$4:L$8446,4,0)</f>
        <v>84</v>
      </c>
      <c r="F38" s="34">
        <f>VLOOKUP(B38,[1]Sheet1!B$4:F$8446,5,0)</f>
        <v>84</v>
      </c>
      <c r="G38" s="34">
        <f>VLOOKUP(B38,[1]Sheet1!B$4:J$8446,6,0)</f>
        <v>84</v>
      </c>
      <c r="H38" s="34">
        <f>VLOOKUP(B38,[1]Sheet1!B$4:H$8446,7,0)</f>
        <v>84</v>
      </c>
      <c r="I38" s="35" t="str">
        <f t="shared" si="0"/>
        <v>Tốt</v>
      </c>
      <c r="J38" s="34">
        <f>VLOOKUP(B38,[1]Sheet1!B$4:K$8446,9,0)</f>
        <v>84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2582</v>
      </c>
      <c r="C39" s="32" t="s">
        <v>1035</v>
      </c>
      <c r="D39" s="37">
        <v>38733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2583</v>
      </c>
      <c r="C40" s="32" t="s">
        <v>103</v>
      </c>
      <c r="D40" s="37">
        <v>38722</v>
      </c>
      <c r="E40" s="34">
        <f>VLOOKUP(B40,[1]Sheet1!B$4:L$8446,4,0)</f>
        <v>70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2584</v>
      </c>
      <c r="C41" s="32" t="s">
        <v>1036</v>
      </c>
      <c r="D41" s="37">
        <v>38784</v>
      </c>
      <c r="E41" s="34">
        <f>VLOOKUP(B41,[1]Sheet1!B$4:L$8446,4,0)</f>
        <v>92</v>
      </c>
      <c r="F41" s="34">
        <f>VLOOKUP(B41,[1]Sheet1!B$4:F$8446,5,0)</f>
        <v>92</v>
      </c>
      <c r="G41" s="34">
        <f>VLOOKUP(B41,[1]Sheet1!B$4:J$8446,6,0)</f>
        <v>92</v>
      </c>
      <c r="H41" s="34">
        <f>VLOOKUP(B41,[1]Sheet1!B$4:H$8446,7,0)</f>
        <v>92</v>
      </c>
      <c r="I41" s="35" t="str">
        <f t="shared" si="0"/>
        <v>Xuất sắc</v>
      </c>
      <c r="J41" s="34">
        <f>VLOOKUP(B41,[1]Sheet1!B$4:K$8446,9,0)</f>
        <v>92</v>
      </c>
      <c r="K41" s="35" t="str">
        <f t="shared" si="1"/>
        <v>Xuất sắc</v>
      </c>
    </row>
    <row r="42" spans="1:11" ht="15.75" x14ac:dyDescent="0.25">
      <c r="A42" s="12">
        <v>30</v>
      </c>
      <c r="B42" s="31" t="s">
        <v>2585</v>
      </c>
      <c r="C42" s="32" t="s">
        <v>1037</v>
      </c>
      <c r="D42" s="37">
        <v>38892</v>
      </c>
      <c r="E42" s="34">
        <f>VLOOKUP(B42,[1]Sheet1!B$4:L$8446,4,0)</f>
        <v>80</v>
      </c>
      <c r="F42" s="34">
        <f>VLOOKUP(B42,[1]Sheet1!B$4:F$8446,5,0)</f>
        <v>77</v>
      </c>
      <c r="G42" s="34">
        <f>VLOOKUP(B42,[1]Sheet1!B$4:J$8446,6,0)</f>
        <v>77</v>
      </c>
      <c r="H42" s="34">
        <f>VLOOKUP(B42,[1]Sheet1!B$4:H$8446,7,0)</f>
        <v>77</v>
      </c>
      <c r="I42" s="35" t="str">
        <f t="shared" si="0"/>
        <v>Khá</v>
      </c>
      <c r="J42" s="34">
        <f>VLOOKUP(B42,[1]Sheet1!B$4:K$8446,9,0)</f>
        <v>77</v>
      </c>
      <c r="K42" s="35" t="str">
        <f t="shared" si="1"/>
        <v>Khá</v>
      </c>
    </row>
    <row r="43" spans="1:11" ht="15.75" x14ac:dyDescent="0.25">
      <c r="A43" s="12">
        <v>31</v>
      </c>
      <c r="B43" s="31" t="s">
        <v>2586</v>
      </c>
      <c r="C43" s="32" t="s">
        <v>1038</v>
      </c>
      <c r="D43" s="37">
        <v>39010</v>
      </c>
      <c r="E43" s="34">
        <f>VLOOKUP(B43,[1]Sheet1!B$4:L$8446,4,0)</f>
        <v>80</v>
      </c>
      <c r="F43" s="34">
        <f>VLOOKUP(B43,[1]Sheet1!B$4:F$8446,5,0)</f>
        <v>80</v>
      </c>
      <c r="G43" s="34">
        <f>VLOOKUP(B43,[1]Sheet1!B$4:J$8446,6,0)</f>
        <v>80</v>
      </c>
      <c r="H43" s="34">
        <f>VLOOKUP(B43,[1]Sheet1!B$4:H$8446,7,0)</f>
        <v>80</v>
      </c>
      <c r="I43" s="35" t="str">
        <f t="shared" si="0"/>
        <v>Tốt</v>
      </c>
      <c r="J43" s="34">
        <f>VLOOKUP(B43,[1]Sheet1!B$4:K$8446,9,0)</f>
        <v>80</v>
      </c>
      <c r="K43" s="35" t="str">
        <f t="shared" si="1"/>
        <v>Tốt</v>
      </c>
    </row>
    <row r="44" spans="1:11" ht="15.75" x14ac:dyDescent="0.25">
      <c r="A44" s="12">
        <v>32</v>
      </c>
      <c r="B44" s="31" t="s">
        <v>2587</v>
      </c>
      <c r="C44" s="32" t="s">
        <v>670</v>
      </c>
      <c r="D44" s="37">
        <v>38781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2588</v>
      </c>
      <c r="C45" s="32" t="s">
        <v>1039</v>
      </c>
      <c r="D45" s="37">
        <v>39018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2589</v>
      </c>
      <c r="C46" s="32" t="s">
        <v>1040</v>
      </c>
      <c r="D46" s="37">
        <v>38901</v>
      </c>
      <c r="E46" s="34">
        <f>VLOOKUP(B46,[1]Sheet1!B$4:L$8446,4,0)</f>
        <v>94</v>
      </c>
      <c r="F46" s="34">
        <f>VLOOKUP(B46,[1]Sheet1!B$4:F$8446,5,0)</f>
        <v>94</v>
      </c>
      <c r="G46" s="34">
        <f>VLOOKUP(B46,[1]Sheet1!B$4:J$8446,6,0)</f>
        <v>94</v>
      </c>
      <c r="H46" s="34">
        <f>VLOOKUP(B46,[1]Sheet1!B$4:H$8446,7,0)</f>
        <v>94</v>
      </c>
      <c r="I46" s="35" t="str">
        <f t="shared" si="0"/>
        <v>Xuất sắc</v>
      </c>
      <c r="J46" s="34">
        <f>VLOOKUP(B46,[1]Sheet1!B$4:K$8446,9,0)</f>
        <v>94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2590</v>
      </c>
      <c r="C47" s="32" t="s">
        <v>1041</v>
      </c>
      <c r="D47" s="37">
        <v>39056</v>
      </c>
      <c r="E47" s="34">
        <f>VLOOKUP(B47,[1]Sheet1!B$4:L$8446,4,0)</f>
        <v>77</v>
      </c>
      <c r="F47" s="34">
        <f>VLOOKUP(B47,[1]Sheet1!B$4:F$8446,5,0)</f>
        <v>77</v>
      </c>
      <c r="G47" s="34">
        <f>VLOOKUP(B47,[1]Sheet1!B$4:J$8446,6,0)</f>
        <v>77</v>
      </c>
      <c r="H47" s="34">
        <f>VLOOKUP(B47,[1]Sheet1!B$4:H$8446,7,0)</f>
        <v>77</v>
      </c>
      <c r="I47" s="35" t="str">
        <f t="shared" si="0"/>
        <v>Khá</v>
      </c>
      <c r="J47" s="34">
        <f>VLOOKUP(B47,[1]Sheet1!B$4:K$8446,9,0)</f>
        <v>77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2591</v>
      </c>
      <c r="C48" s="32" t="s">
        <v>1042</v>
      </c>
      <c r="D48" s="37">
        <v>38796</v>
      </c>
      <c r="E48" s="34">
        <f>VLOOKUP(B48,[1]Sheet1!B$4:L$8446,4,0)</f>
        <v>70</v>
      </c>
      <c r="F48" s="34">
        <f>VLOOKUP(B48,[1]Sheet1!B$4:F$8446,5,0)</f>
        <v>77</v>
      </c>
      <c r="G48" s="34">
        <f>VLOOKUP(B48,[1]Sheet1!B$4:J$8446,6,0)</f>
        <v>77</v>
      </c>
      <c r="H48" s="34">
        <f>VLOOKUP(B48,[1]Sheet1!B$4:H$8446,7,0)</f>
        <v>77</v>
      </c>
      <c r="I48" s="35" t="str">
        <f t="shared" si="0"/>
        <v>Khá</v>
      </c>
      <c r="J48" s="34">
        <f>VLOOKUP(B48,[1]Sheet1!B$4:K$8446,9,0)</f>
        <v>77</v>
      </c>
      <c r="K48" s="35" t="str">
        <f t="shared" si="1"/>
        <v>Khá</v>
      </c>
    </row>
    <row r="49" spans="1:11" ht="15.75" x14ac:dyDescent="0.25">
      <c r="A49" s="12">
        <v>37</v>
      </c>
      <c r="B49" s="31" t="s">
        <v>2592</v>
      </c>
      <c r="C49" s="32" t="s">
        <v>1043</v>
      </c>
      <c r="D49" s="37">
        <v>38919</v>
      </c>
      <c r="E49" s="34">
        <f>VLOOKUP(B49,[1]Sheet1!B$4:L$8446,4,0)</f>
        <v>67</v>
      </c>
      <c r="F49" s="34">
        <f>VLOOKUP(B49,[1]Sheet1!B$4:F$8446,5,0)</f>
        <v>77</v>
      </c>
      <c r="G49" s="34">
        <f>VLOOKUP(B49,[1]Sheet1!B$4:J$8446,6,0)</f>
        <v>77</v>
      </c>
      <c r="H49" s="34">
        <f>VLOOKUP(B49,[1]Sheet1!B$4:H$8446,7,0)</f>
        <v>77</v>
      </c>
      <c r="I49" s="35" t="str">
        <f t="shared" si="0"/>
        <v>Khá</v>
      </c>
      <c r="J49" s="34">
        <f>VLOOKUP(B49,[1]Sheet1!B$4:K$8446,9,0)</f>
        <v>77</v>
      </c>
      <c r="K49" s="35" t="str">
        <f t="shared" si="1"/>
        <v>Khá</v>
      </c>
    </row>
    <row r="50" spans="1:11" ht="15.75" x14ac:dyDescent="0.25">
      <c r="A50" s="12">
        <v>38</v>
      </c>
      <c r="B50" s="31" t="s">
        <v>2593</v>
      </c>
      <c r="C50" s="32" t="s">
        <v>1044</v>
      </c>
      <c r="D50" s="37">
        <v>38981</v>
      </c>
      <c r="E50" s="34">
        <f>VLOOKUP(B50,[1]Sheet1!B$4:L$8446,4,0)</f>
        <v>77</v>
      </c>
      <c r="F50" s="34">
        <f>VLOOKUP(B50,[1]Sheet1!B$4:F$8446,5,0)</f>
        <v>77</v>
      </c>
      <c r="G50" s="34">
        <f>VLOOKUP(B50,[1]Sheet1!B$4:J$8446,6,0)</f>
        <v>77</v>
      </c>
      <c r="H50" s="34">
        <f>VLOOKUP(B50,[1]Sheet1!B$4:H$8446,7,0)</f>
        <v>77</v>
      </c>
      <c r="I50" s="35" t="str">
        <f t="shared" si="0"/>
        <v>Khá</v>
      </c>
      <c r="J50" s="34">
        <f>VLOOKUP(B50,[1]Sheet1!B$4:K$8446,9,0)</f>
        <v>77</v>
      </c>
      <c r="K50" s="35" t="str">
        <f t="shared" si="1"/>
        <v>Khá</v>
      </c>
    </row>
    <row r="51" spans="1:11" ht="15.75" x14ac:dyDescent="0.25">
      <c r="A51" s="12">
        <v>39</v>
      </c>
      <c r="B51" s="31" t="s">
        <v>2594</v>
      </c>
      <c r="C51" s="32" t="s">
        <v>1045</v>
      </c>
      <c r="D51" s="37">
        <v>38911</v>
      </c>
      <c r="E51" s="34">
        <f>VLOOKUP(B51,[1]Sheet1!B$4:L$8446,4,0)</f>
        <v>70</v>
      </c>
      <c r="F51" s="34">
        <f>VLOOKUP(B51,[1]Sheet1!B$4:F$8446,5,0)</f>
        <v>80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2" spans="1:11" ht="15.75" x14ac:dyDescent="0.25">
      <c r="A52" s="12">
        <v>40</v>
      </c>
      <c r="B52" s="31" t="s">
        <v>2595</v>
      </c>
      <c r="C52" s="32" t="s">
        <v>1046</v>
      </c>
      <c r="D52" s="37">
        <v>38984</v>
      </c>
      <c r="E52" s="34">
        <f>VLOOKUP(B52,[1]Sheet1!B$4:L$8446,4,0)</f>
        <v>72</v>
      </c>
      <c r="F52" s="34">
        <f>VLOOKUP(B52,[1]Sheet1!B$4:F$8446,5,0)</f>
        <v>82</v>
      </c>
      <c r="G52" s="34">
        <f>VLOOKUP(B52,[1]Sheet1!B$4:J$8446,6,0)</f>
        <v>82</v>
      </c>
      <c r="H52" s="34">
        <f>VLOOKUP(B52,[1]Sheet1!B$4:H$8446,7,0)</f>
        <v>82</v>
      </c>
      <c r="I52" s="35" t="str">
        <f t="shared" si="0"/>
        <v>Tốt</v>
      </c>
      <c r="J52" s="34">
        <f>VLOOKUP(B52,[1]Sheet1!B$4:K$8446,9,0)</f>
        <v>82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2596</v>
      </c>
      <c r="C53" s="32" t="s">
        <v>1047</v>
      </c>
      <c r="D53" s="37">
        <v>38763</v>
      </c>
      <c r="E53" s="34">
        <f>VLOOKUP(B53,[1]Sheet1!B$4:L$8446,4,0)</f>
        <v>92</v>
      </c>
      <c r="F53" s="34">
        <f>VLOOKUP(B53,[1]Sheet1!B$4:F$8446,5,0)</f>
        <v>92</v>
      </c>
      <c r="G53" s="34">
        <f>VLOOKUP(B53,[1]Sheet1!B$4:J$8446,6,0)</f>
        <v>92</v>
      </c>
      <c r="H53" s="34">
        <f>VLOOKUP(B53,[1]Sheet1!B$4:H$8446,7,0)</f>
        <v>92</v>
      </c>
      <c r="I53" s="35" t="str">
        <f t="shared" si="0"/>
        <v>Xuất sắc</v>
      </c>
      <c r="J53" s="34">
        <f>VLOOKUP(B53,[1]Sheet1!B$4:K$8446,9,0)</f>
        <v>92</v>
      </c>
      <c r="K53" s="35" t="str">
        <f t="shared" si="1"/>
        <v>Xuất sắc</v>
      </c>
    </row>
    <row r="55" spans="1:11" x14ac:dyDescent="0.25">
      <c r="A55" s="43" t="s">
        <v>571</v>
      </c>
      <c r="B55" s="43"/>
      <c r="C55" s="43"/>
    </row>
  </sheetData>
  <mergeCells count="19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2A4D-0CB9-4780-8C87-88394339A7AF}">
  <dimension ref="A1:K56"/>
  <sheetViews>
    <sheetView workbookViewId="0">
      <selection activeCell="L27" sqref="L27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2640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2598</v>
      </c>
      <c r="C13" s="32" t="s">
        <v>1048</v>
      </c>
      <c r="D13" s="37">
        <v>38948</v>
      </c>
      <c r="E13" s="34">
        <f>VLOOKUP(B13,[1]Sheet1!B$4:L$8446,4,0)</f>
        <v>85</v>
      </c>
      <c r="F13" s="34">
        <f>VLOOKUP(B13,[1]Sheet1!B$4:F$8446,5,0)</f>
        <v>85</v>
      </c>
      <c r="G13" s="34">
        <f>VLOOKUP(B13,[1]Sheet1!B$4:J$8446,6,0)</f>
        <v>85</v>
      </c>
      <c r="H13" s="34">
        <f>VLOOKUP(B13,[1]Sheet1!B$4:H$8446,7,0)</f>
        <v>85</v>
      </c>
      <c r="I13" s="35" t="str">
        <f t="shared" ref="I13:I54" si="0">IF(H13&gt;=90,"Xuất sắc",IF(H13&gt;=80,"Tốt", IF(H13&gt;=65,"Khá",IF(H13&gt;=50,"Trung bình", IF(H13&gt;=35, "Yếu", "Kém")))))</f>
        <v>Tốt</v>
      </c>
      <c r="J13" s="34">
        <f>VLOOKUP(B13,[1]Sheet1!B$4:K$8446,9,0)</f>
        <v>85</v>
      </c>
      <c r="K13" s="35" t="str">
        <f t="shared" ref="K13:K54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2599</v>
      </c>
      <c r="C14" s="32" t="s">
        <v>1049</v>
      </c>
      <c r="D14" s="37">
        <v>38838</v>
      </c>
      <c r="E14" s="34">
        <f>VLOOKUP(B14,[1]Sheet1!B$4:L$8446,4,0)</f>
        <v>80</v>
      </c>
      <c r="F14" s="34">
        <f>VLOOKUP(B14,[1]Sheet1!B$4:F$8446,5,0)</f>
        <v>77</v>
      </c>
      <c r="G14" s="34">
        <f>VLOOKUP(B14,[1]Sheet1!B$4:J$8446,6,0)</f>
        <v>77</v>
      </c>
      <c r="H14" s="34">
        <f>VLOOKUP(B14,[1]Sheet1!B$4:H$8446,7,0)</f>
        <v>77</v>
      </c>
      <c r="I14" s="35" t="str">
        <f t="shared" si="0"/>
        <v>Khá</v>
      </c>
      <c r="J14" s="34">
        <f>VLOOKUP(B14,[1]Sheet1!B$4:K$8446,9,0)</f>
        <v>77</v>
      </c>
      <c r="K14" s="35" t="str">
        <f t="shared" si="1"/>
        <v>Khá</v>
      </c>
    </row>
    <row r="15" spans="1:11" ht="15.75" x14ac:dyDescent="0.25">
      <c r="A15" s="12">
        <v>3</v>
      </c>
      <c r="B15" s="31" t="s">
        <v>2600</v>
      </c>
      <c r="C15" s="32" t="s">
        <v>1050</v>
      </c>
      <c r="D15" s="37">
        <v>39068</v>
      </c>
      <c r="E15" s="34">
        <f>VLOOKUP(B15,[1]Sheet1!B$4:L$8446,4,0)</f>
        <v>80</v>
      </c>
      <c r="F15" s="34">
        <f>VLOOKUP(B15,[1]Sheet1!B$4:F$8446,5,0)</f>
        <v>80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2601</v>
      </c>
      <c r="C16" s="32" t="s">
        <v>1052</v>
      </c>
      <c r="D16" s="37">
        <v>38989</v>
      </c>
      <c r="E16" s="34">
        <f>VLOOKUP(B16,[1]Sheet1!B$4:L$8446,4,0)</f>
        <v>90</v>
      </c>
      <c r="F16" s="34">
        <f>VLOOKUP(B16,[1]Sheet1!B$4:F$8446,5,0)</f>
        <v>90</v>
      </c>
      <c r="G16" s="34">
        <f>VLOOKUP(B16,[1]Sheet1!B$4:J$8446,6,0)</f>
        <v>90</v>
      </c>
      <c r="H16" s="34">
        <f>VLOOKUP(B16,[1]Sheet1!B$4:H$8446,7,0)</f>
        <v>90</v>
      </c>
      <c r="I16" s="35" t="str">
        <f t="shared" si="0"/>
        <v>Xuất sắc</v>
      </c>
      <c r="J16" s="34">
        <f>VLOOKUP(B16,[1]Sheet1!B$4:K$8446,9,0)</f>
        <v>90</v>
      </c>
      <c r="K16" s="35" t="str">
        <f t="shared" si="1"/>
        <v>Xuất sắc</v>
      </c>
    </row>
    <row r="17" spans="1:11" ht="15.75" x14ac:dyDescent="0.25">
      <c r="A17" s="12">
        <v>5</v>
      </c>
      <c r="B17" s="31" t="s">
        <v>2602</v>
      </c>
      <c r="C17" s="32" t="s">
        <v>1055</v>
      </c>
      <c r="D17" s="37">
        <v>38898</v>
      </c>
      <c r="E17" s="34">
        <f>VLOOKUP(B17,[1]Sheet1!B$4:L$8446,4,0)</f>
        <v>82</v>
      </c>
      <c r="F17" s="34">
        <f>VLOOKUP(B17,[1]Sheet1!B$4:F$8446,5,0)</f>
        <v>82</v>
      </c>
      <c r="G17" s="34">
        <f>VLOOKUP(B17,[1]Sheet1!B$4:J$8446,6,0)</f>
        <v>82</v>
      </c>
      <c r="H17" s="34">
        <f>VLOOKUP(B17,[1]Sheet1!B$4:H$8446,7,0)</f>
        <v>82</v>
      </c>
      <c r="I17" s="35" t="str">
        <f t="shared" si="0"/>
        <v>Tốt</v>
      </c>
      <c r="J17" s="34">
        <f>VLOOKUP(B17,[1]Sheet1!B$4:K$8446,9,0)</f>
        <v>82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2603</v>
      </c>
      <c r="C18" s="32" t="s">
        <v>1057</v>
      </c>
      <c r="D18" s="37">
        <v>39030</v>
      </c>
      <c r="E18" s="34">
        <f>VLOOKUP(B18,[1]Sheet1!B$4:L$8446,4,0)</f>
        <v>70</v>
      </c>
      <c r="F18" s="34">
        <f>VLOOKUP(B18,[1]Sheet1!B$4:F$8446,5,0)</f>
        <v>80</v>
      </c>
      <c r="G18" s="34">
        <f>VLOOKUP(B18,[1]Sheet1!B$4:J$8446,6,0)</f>
        <v>80</v>
      </c>
      <c r="H18" s="34">
        <f>VLOOKUP(B18,[1]Sheet1!B$4:H$8446,7,0)</f>
        <v>80</v>
      </c>
      <c r="I18" s="35" t="str">
        <f t="shared" si="0"/>
        <v>Tốt</v>
      </c>
      <c r="J18" s="34">
        <f>VLOOKUP(B18,[1]Sheet1!B$4:K$8446,9,0)</f>
        <v>80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2604</v>
      </c>
      <c r="C19" s="32" t="s">
        <v>1056</v>
      </c>
      <c r="D19" s="37">
        <v>38967</v>
      </c>
      <c r="E19" s="34">
        <f>VLOOKUP(B19,[1]Sheet1!B$4:L$8446,4,0)</f>
        <v>86</v>
      </c>
      <c r="F19" s="34">
        <f>VLOOKUP(B19,[1]Sheet1!B$4:F$8446,5,0)</f>
        <v>81</v>
      </c>
      <c r="G19" s="34">
        <f>VLOOKUP(B19,[1]Sheet1!B$4:J$8446,6,0)</f>
        <v>81</v>
      </c>
      <c r="H19" s="34">
        <f>VLOOKUP(B19,[1]Sheet1!B$4:H$8446,7,0)</f>
        <v>81</v>
      </c>
      <c r="I19" s="35" t="str">
        <f t="shared" si="0"/>
        <v>Tốt</v>
      </c>
      <c r="J19" s="34">
        <f>VLOOKUP(B19,[1]Sheet1!B$4:K$8446,9,0)</f>
        <v>81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2605</v>
      </c>
      <c r="C20" s="32" t="s">
        <v>1051</v>
      </c>
      <c r="D20" s="37">
        <v>39073</v>
      </c>
      <c r="E20" s="34">
        <f>VLOOKUP(B20,[1]Sheet1!B$4:L$8446,4,0)</f>
        <v>92</v>
      </c>
      <c r="F20" s="34">
        <f>VLOOKUP(B20,[1]Sheet1!B$4:F$8446,5,0)</f>
        <v>92</v>
      </c>
      <c r="G20" s="34">
        <f>VLOOKUP(B20,[1]Sheet1!B$4:J$8446,6,0)</f>
        <v>92</v>
      </c>
      <c r="H20" s="34">
        <f>VLOOKUP(B20,[1]Sheet1!B$4:H$8446,7,0)</f>
        <v>92</v>
      </c>
      <c r="I20" s="35" t="str">
        <f t="shared" si="0"/>
        <v>Xuất sắc</v>
      </c>
      <c r="J20" s="34">
        <f>VLOOKUP(B20,[1]Sheet1!B$4:K$8446,9,0)</f>
        <v>92</v>
      </c>
      <c r="K20" s="35" t="str">
        <f t="shared" si="1"/>
        <v>Xuất sắc</v>
      </c>
    </row>
    <row r="21" spans="1:11" ht="15.75" x14ac:dyDescent="0.25">
      <c r="A21" s="12">
        <v>9</v>
      </c>
      <c r="B21" s="31" t="s">
        <v>2606</v>
      </c>
      <c r="C21" s="32" t="s">
        <v>1053</v>
      </c>
      <c r="D21" s="37">
        <v>38746</v>
      </c>
      <c r="E21" s="34">
        <f>VLOOKUP(B21,[1]Sheet1!B$4:L$8446,4,0)</f>
        <v>70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2607</v>
      </c>
      <c r="C22" s="32" t="s">
        <v>278</v>
      </c>
      <c r="D22" s="37">
        <v>38936</v>
      </c>
      <c r="E22" s="34">
        <f>VLOOKUP(B22,[1]Sheet1!B$4:L$8446,4,0)</f>
        <v>70</v>
      </c>
      <c r="F22" s="34">
        <f>VLOOKUP(B22,[1]Sheet1!B$4:F$8446,5,0)</f>
        <v>80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2608</v>
      </c>
      <c r="C23" s="32" t="s">
        <v>1054</v>
      </c>
      <c r="D23" s="37">
        <v>38807</v>
      </c>
      <c r="E23" s="34">
        <f>VLOOKUP(B23,[1]Sheet1!B$4:L$8446,4,0)</f>
        <v>90</v>
      </c>
      <c r="F23" s="34">
        <f>VLOOKUP(B23,[1]Sheet1!B$4:F$8446,5,0)</f>
        <v>90</v>
      </c>
      <c r="G23" s="34">
        <f>VLOOKUP(B23,[1]Sheet1!B$4:J$8446,6,0)</f>
        <v>90</v>
      </c>
      <c r="H23" s="34">
        <f>VLOOKUP(B23,[1]Sheet1!B$4:H$8446,7,0)</f>
        <v>90</v>
      </c>
      <c r="I23" s="35" t="str">
        <f t="shared" si="0"/>
        <v>Xuất sắc</v>
      </c>
      <c r="J23" s="34">
        <f>VLOOKUP(B23,[1]Sheet1!B$4:K$8446,9,0)</f>
        <v>90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2609</v>
      </c>
      <c r="C24" s="32" t="s">
        <v>1058</v>
      </c>
      <c r="D24" s="37">
        <v>38718</v>
      </c>
      <c r="E24" s="34">
        <f>VLOOKUP(B24,[1]Sheet1!B$4:L$8446,4,0)</f>
        <v>90</v>
      </c>
      <c r="F24" s="34">
        <f>VLOOKUP(B24,[1]Sheet1!B$4:F$8446,5,0)</f>
        <v>90</v>
      </c>
      <c r="G24" s="34">
        <f>VLOOKUP(B24,[1]Sheet1!B$4:J$8446,6,0)</f>
        <v>90</v>
      </c>
      <c r="H24" s="34">
        <f>VLOOKUP(B24,[1]Sheet1!B$4:H$8446,7,0)</f>
        <v>90</v>
      </c>
      <c r="I24" s="35" t="str">
        <f t="shared" si="0"/>
        <v>Xuất sắc</v>
      </c>
      <c r="J24" s="34">
        <f>VLOOKUP(B24,[1]Sheet1!B$4:K$8446,9,0)</f>
        <v>90</v>
      </c>
      <c r="K24" s="35" t="str">
        <f t="shared" si="1"/>
        <v>Xuất sắc</v>
      </c>
    </row>
    <row r="25" spans="1:11" ht="15.75" x14ac:dyDescent="0.25">
      <c r="A25" s="12">
        <v>13</v>
      </c>
      <c r="B25" s="31" t="s">
        <v>2610</v>
      </c>
      <c r="C25" s="32" t="s">
        <v>1059</v>
      </c>
      <c r="D25" s="37">
        <v>38931</v>
      </c>
      <c r="E25" s="34">
        <f>VLOOKUP(B25,[1]Sheet1!B$4:L$8446,4,0)</f>
        <v>77</v>
      </c>
      <c r="F25" s="34">
        <f>VLOOKUP(B25,[1]Sheet1!B$4:F$8446,5,0)</f>
        <v>77</v>
      </c>
      <c r="G25" s="34">
        <f>VLOOKUP(B25,[1]Sheet1!B$4:J$8446,6,0)</f>
        <v>77</v>
      </c>
      <c r="H25" s="34">
        <f>VLOOKUP(B25,[1]Sheet1!B$4:H$8446,7,0)</f>
        <v>77</v>
      </c>
      <c r="I25" s="35" t="str">
        <f t="shared" si="0"/>
        <v>Khá</v>
      </c>
      <c r="J25" s="34">
        <f>VLOOKUP(B25,[1]Sheet1!B$4:K$8446,9,0)</f>
        <v>77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2611</v>
      </c>
      <c r="C26" s="32" t="s">
        <v>1060</v>
      </c>
      <c r="D26" s="37">
        <v>38719</v>
      </c>
      <c r="E26" s="34">
        <f>VLOOKUP(B26,[1]Sheet1!B$4:L$8446,4,0)</f>
        <v>85</v>
      </c>
      <c r="F26" s="34">
        <f>VLOOKUP(B26,[1]Sheet1!B$4:F$8446,5,0)</f>
        <v>83</v>
      </c>
      <c r="G26" s="34">
        <f>VLOOKUP(B26,[1]Sheet1!B$4:J$8446,6,0)</f>
        <v>83</v>
      </c>
      <c r="H26" s="34">
        <f>VLOOKUP(B26,[1]Sheet1!B$4:H$8446,7,0)</f>
        <v>83</v>
      </c>
      <c r="I26" s="35" t="str">
        <f t="shared" si="0"/>
        <v>Tốt</v>
      </c>
      <c r="J26" s="34">
        <f>VLOOKUP(B26,[1]Sheet1!B$4:K$8446,9,0)</f>
        <v>83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2612</v>
      </c>
      <c r="C27" s="32" t="s">
        <v>1061</v>
      </c>
      <c r="D27" s="37">
        <v>39074</v>
      </c>
      <c r="E27" s="34">
        <f>VLOOKUP(B27,[1]Sheet1!B$4:L$8446,4,0)</f>
        <v>80</v>
      </c>
      <c r="F27" s="34">
        <f>VLOOKUP(B27,[1]Sheet1!B$4:F$8446,5,0)</f>
        <v>80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2613</v>
      </c>
      <c r="C28" s="32" t="s">
        <v>1062</v>
      </c>
      <c r="D28" s="37">
        <v>39023</v>
      </c>
      <c r="E28" s="34">
        <f>VLOOKUP(B28,[1]Sheet1!B$4:L$8446,4,0)</f>
        <v>90</v>
      </c>
      <c r="F28" s="34">
        <f>VLOOKUP(B28,[1]Sheet1!B$4:F$8446,5,0)</f>
        <v>90</v>
      </c>
      <c r="G28" s="34">
        <f>VLOOKUP(B28,[1]Sheet1!B$4:J$8446,6,0)</f>
        <v>90</v>
      </c>
      <c r="H28" s="34">
        <f>VLOOKUP(B28,[1]Sheet1!B$4:H$8446,7,0)</f>
        <v>90</v>
      </c>
      <c r="I28" s="35" t="str">
        <f t="shared" si="0"/>
        <v>Xuất sắc</v>
      </c>
      <c r="J28" s="34">
        <f>VLOOKUP(B28,[1]Sheet1!B$4:K$8446,9,0)</f>
        <v>90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2614</v>
      </c>
      <c r="C29" s="32" t="s">
        <v>1064</v>
      </c>
      <c r="D29" s="37">
        <v>38726</v>
      </c>
      <c r="E29" s="34">
        <f>VLOOKUP(B29,[1]Sheet1!B$4:L$8446,4,0)</f>
        <v>92</v>
      </c>
      <c r="F29" s="34">
        <f>VLOOKUP(B29,[1]Sheet1!B$4:F$8446,5,0)</f>
        <v>92</v>
      </c>
      <c r="G29" s="34">
        <f>VLOOKUP(B29,[1]Sheet1!B$4:J$8446,6,0)</f>
        <v>92</v>
      </c>
      <c r="H29" s="34">
        <f>VLOOKUP(B29,[1]Sheet1!B$4:H$8446,7,0)</f>
        <v>92</v>
      </c>
      <c r="I29" s="35" t="str">
        <f t="shared" si="0"/>
        <v>Xuất sắc</v>
      </c>
      <c r="J29" s="34">
        <f>VLOOKUP(B29,[1]Sheet1!B$4:K$8446,9,0)</f>
        <v>92</v>
      </c>
      <c r="K29" s="35" t="str">
        <f t="shared" si="1"/>
        <v>Xuất sắc</v>
      </c>
    </row>
    <row r="30" spans="1:11" ht="15.75" x14ac:dyDescent="0.25">
      <c r="A30" s="12">
        <v>18</v>
      </c>
      <c r="B30" s="31" t="s">
        <v>2615</v>
      </c>
      <c r="C30" s="32" t="s">
        <v>1065</v>
      </c>
      <c r="D30" s="37">
        <v>38920</v>
      </c>
      <c r="E30" s="34">
        <f>VLOOKUP(B30,[1]Sheet1!B$4:L$8446,4,0)</f>
        <v>90</v>
      </c>
      <c r="F30" s="34">
        <f>VLOOKUP(B30,[1]Sheet1!B$4:F$8446,5,0)</f>
        <v>90</v>
      </c>
      <c r="G30" s="34">
        <f>VLOOKUP(B30,[1]Sheet1!B$4:J$8446,6,0)</f>
        <v>90</v>
      </c>
      <c r="H30" s="34">
        <f>VLOOKUP(B30,[1]Sheet1!B$4:H$8446,7,0)</f>
        <v>90</v>
      </c>
      <c r="I30" s="35" t="str">
        <f t="shared" si="0"/>
        <v>Xuất sắc</v>
      </c>
      <c r="J30" s="34">
        <f>VLOOKUP(B30,[1]Sheet1!B$4:K$8446,9,0)</f>
        <v>90</v>
      </c>
      <c r="K30" s="35" t="str">
        <f t="shared" si="1"/>
        <v>Xuất sắc</v>
      </c>
    </row>
    <row r="31" spans="1:11" ht="15.75" x14ac:dyDescent="0.25">
      <c r="A31" s="12">
        <v>19</v>
      </c>
      <c r="B31" s="31" t="s">
        <v>2616</v>
      </c>
      <c r="C31" s="32" t="s">
        <v>1063</v>
      </c>
      <c r="D31" s="37">
        <v>39067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2617</v>
      </c>
      <c r="C32" s="32" t="s">
        <v>1066</v>
      </c>
      <c r="D32" s="37">
        <v>38959</v>
      </c>
      <c r="E32" s="34">
        <f>VLOOKUP(B32,[1]Sheet1!B$4:L$8446,4,0)</f>
        <v>82</v>
      </c>
      <c r="F32" s="34">
        <f>VLOOKUP(B32,[1]Sheet1!B$4:F$8446,5,0)</f>
        <v>82</v>
      </c>
      <c r="G32" s="34">
        <f>VLOOKUP(B32,[1]Sheet1!B$4:J$8446,6,0)</f>
        <v>82</v>
      </c>
      <c r="H32" s="34">
        <f>VLOOKUP(B32,[1]Sheet1!B$4:H$8446,7,0)</f>
        <v>82</v>
      </c>
      <c r="I32" s="35" t="str">
        <f t="shared" si="0"/>
        <v>Tốt</v>
      </c>
      <c r="J32" s="34">
        <f>VLOOKUP(B32,[1]Sheet1!B$4:K$8446,9,0)</f>
        <v>82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2618</v>
      </c>
      <c r="C33" s="32" t="s">
        <v>1067</v>
      </c>
      <c r="D33" s="37">
        <v>38889</v>
      </c>
      <c r="E33" s="34">
        <f>VLOOKUP(B33,[1]Sheet1!B$4:L$8446,4,0)</f>
        <v>62</v>
      </c>
      <c r="F33" s="34">
        <f>VLOOKUP(B33,[1]Sheet1!B$4:F$8446,5,0)</f>
        <v>72</v>
      </c>
      <c r="G33" s="34">
        <f>VLOOKUP(B33,[1]Sheet1!B$4:J$8446,6,0)</f>
        <v>72</v>
      </c>
      <c r="H33" s="34">
        <f>VLOOKUP(B33,[1]Sheet1!B$4:H$8446,7,0)</f>
        <v>72</v>
      </c>
      <c r="I33" s="35" t="str">
        <f t="shared" si="0"/>
        <v>Khá</v>
      </c>
      <c r="J33" s="34">
        <f>VLOOKUP(B33,[1]Sheet1!B$4:K$8446,9,0)</f>
        <v>72</v>
      </c>
      <c r="K33" s="35" t="str">
        <f t="shared" si="1"/>
        <v>Khá</v>
      </c>
    </row>
    <row r="34" spans="1:11" ht="15.75" x14ac:dyDescent="0.25">
      <c r="A34" s="12">
        <v>22</v>
      </c>
      <c r="B34" s="31" t="s">
        <v>2619</v>
      </c>
      <c r="C34" s="32" t="s">
        <v>1068</v>
      </c>
      <c r="D34" s="37">
        <v>39077</v>
      </c>
      <c r="E34" s="34">
        <f>VLOOKUP(B34,[1]Sheet1!B$4:L$8446,4,0)</f>
        <v>65</v>
      </c>
      <c r="F34" s="34">
        <f>VLOOKUP(B34,[1]Sheet1!B$4:F$8446,5,0)</f>
        <v>75</v>
      </c>
      <c r="G34" s="34">
        <f>VLOOKUP(B34,[1]Sheet1!B$4:J$8446,6,0)</f>
        <v>75</v>
      </c>
      <c r="H34" s="34">
        <f>VLOOKUP(B34,[1]Sheet1!B$4:H$8446,7,0)</f>
        <v>75</v>
      </c>
      <c r="I34" s="35" t="str">
        <f t="shared" si="0"/>
        <v>Khá</v>
      </c>
      <c r="J34" s="34">
        <f>VLOOKUP(B34,[1]Sheet1!B$4:K$8446,9,0)</f>
        <v>75</v>
      </c>
      <c r="K34" s="35" t="str">
        <f t="shared" si="1"/>
        <v>Khá</v>
      </c>
    </row>
    <row r="35" spans="1:11" ht="15.75" x14ac:dyDescent="0.25">
      <c r="A35" s="12">
        <v>23</v>
      </c>
      <c r="B35" s="31" t="s">
        <v>2620</v>
      </c>
      <c r="C35" s="32" t="s">
        <v>1069</v>
      </c>
      <c r="D35" s="37">
        <v>39068</v>
      </c>
      <c r="E35" s="34">
        <f>VLOOKUP(B35,[1]Sheet1!B$4:L$8446,4,0)</f>
        <v>80</v>
      </c>
      <c r="F35" s="34">
        <f>VLOOKUP(B35,[1]Sheet1!B$4:F$8446,5,0)</f>
        <v>80</v>
      </c>
      <c r="G35" s="34">
        <f>VLOOKUP(B35,[1]Sheet1!B$4:J$8446,6,0)</f>
        <v>80</v>
      </c>
      <c r="H35" s="34">
        <f>VLOOKUP(B35,[1]Sheet1!B$4:H$8446,7,0)</f>
        <v>80</v>
      </c>
      <c r="I35" s="35" t="str">
        <f t="shared" si="0"/>
        <v>Tốt</v>
      </c>
      <c r="J35" s="34">
        <f>VLOOKUP(B35,[1]Sheet1!B$4:K$8446,9,0)</f>
        <v>80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2621</v>
      </c>
      <c r="C36" s="32" t="s">
        <v>1070</v>
      </c>
      <c r="D36" s="37">
        <v>38937</v>
      </c>
      <c r="E36" s="34">
        <f>VLOOKUP(B36,[1]Sheet1!B$4:L$8446,4,0)</f>
        <v>84</v>
      </c>
      <c r="F36" s="34">
        <f>VLOOKUP(B36,[1]Sheet1!B$4:F$8446,5,0)</f>
        <v>91</v>
      </c>
      <c r="G36" s="34">
        <f>VLOOKUP(B36,[1]Sheet1!B$4:J$8446,6,0)</f>
        <v>91</v>
      </c>
      <c r="H36" s="34">
        <f>VLOOKUP(B36,[1]Sheet1!B$4:H$8446,7,0)</f>
        <v>91</v>
      </c>
      <c r="I36" s="35" t="str">
        <f t="shared" si="0"/>
        <v>Xuất sắc</v>
      </c>
      <c r="J36" s="34">
        <f>VLOOKUP(B36,[1]Sheet1!B$4:K$8446,9,0)</f>
        <v>91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2622</v>
      </c>
      <c r="C37" s="32" t="s">
        <v>1071</v>
      </c>
      <c r="D37" s="37">
        <v>39063</v>
      </c>
      <c r="E37" s="34">
        <f>VLOOKUP(B37,[1]Sheet1!B$4:L$8446,4,0)</f>
        <v>82</v>
      </c>
      <c r="F37" s="34">
        <f>VLOOKUP(B37,[1]Sheet1!B$4:F$8446,5,0)</f>
        <v>92</v>
      </c>
      <c r="G37" s="34">
        <f>VLOOKUP(B37,[1]Sheet1!B$4:J$8446,6,0)</f>
        <v>92</v>
      </c>
      <c r="H37" s="34">
        <f>VLOOKUP(B37,[1]Sheet1!B$4:H$8446,7,0)</f>
        <v>92</v>
      </c>
      <c r="I37" s="35" t="str">
        <f t="shared" si="0"/>
        <v>Xuất sắc</v>
      </c>
      <c r="J37" s="34">
        <f>VLOOKUP(B37,[1]Sheet1!B$4:K$8446,9,0)</f>
        <v>92</v>
      </c>
      <c r="K37" s="35" t="str">
        <f t="shared" si="1"/>
        <v>Xuất sắc</v>
      </c>
    </row>
    <row r="38" spans="1:11" ht="15.75" x14ac:dyDescent="0.25">
      <c r="A38" s="12">
        <v>26</v>
      </c>
      <c r="B38" s="31" t="s">
        <v>2623</v>
      </c>
      <c r="C38" s="32" t="s">
        <v>1072</v>
      </c>
      <c r="D38" s="37">
        <v>38971</v>
      </c>
      <c r="E38" s="34">
        <f>VLOOKUP(B38,[1]Sheet1!B$4:L$8446,4,0)</f>
        <v>80</v>
      </c>
      <c r="F38" s="34">
        <f>VLOOKUP(B38,[1]Sheet1!B$4:F$8446,5,0)</f>
        <v>90</v>
      </c>
      <c r="G38" s="34">
        <f>VLOOKUP(B38,[1]Sheet1!B$4:J$8446,6,0)</f>
        <v>90</v>
      </c>
      <c r="H38" s="34">
        <f>VLOOKUP(B38,[1]Sheet1!B$4:H$8446,7,0)</f>
        <v>90</v>
      </c>
      <c r="I38" s="35" t="str">
        <f t="shared" si="0"/>
        <v>Xuất sắc</v>
      </c>
      <c r="J38" s="34">
        <f>VLOOKUP(B38,[1]Sheet1!B$4:K$8446,9,0)</f>
        <v>90</v>
      </c>
      <c r="K38" s="35" t="str">
        <f t="shared" si="1"/>
        <v>Xuất sắc</v>
      </c>
    </row>
    <row r="39" spans="1:11" ht="15.75" x14ac:dyDescent="0.25">
      <c r="A39" s="12">
        <v>27</v>
      </c>
      <c r="B39" s="31" t="s">
        <v>2624</v>
      </c>
      <c r="C39" s="32" t="s">
        <v>1073</v>
      </c>
      <c r="D39" s="37">
        <v>38800</v>
      </c>
      <c r="E39" s="34">
        <f>VLOOKUP(B39,[1]Sheet1!B$4:L$8446,4,0)</f>
        <v>70</v>
      </c>
      <c r="F39" s="34">
        <f>VLOOKUP(B39,[1]Sheet1!B$4:F$8446,5,0)</f>
        <v>80</v>
      </c>
      <c r="G39" s="34">
        <f>VLOOKUP(B39,[1]Sheet1!B$4:J$8446,6,0)</f>
        <v>80</v>
      </c>
      <c r="H39" s="34">
        <f>VLOOKUP(B39,[1]Sheet1!B$4:H$8446,7,0)</f>
        <v>80</v>
      </c>
      <c r="I39" s="35" t="str">
        <f t="shared" si="0"/>
        <v>Tốt</v>
      </c>
      <c r="J39" s="34">
        <f>VLOOKUP(B39,[1]Sheet1!B$4:K$8446,9,0)</f>
        <v>80</v>
      </c>
      <c r="K39" s="35" t="str">
        <f t="shared" si="1"/>
        <v>Tốt</v>
      </c>
    </row>
    <row r="40" spans="1:11" ht="15.75" x14ac:dyDescent="0.25">
      <c r="A40" s="12">
        <v>28</v>
      </c>
      <c r="B40" s="31" t="s">
        <v>2625</v>
      </c>
      <c r="C40" s="32" t="s">
        <v>103</v>
      </c>
      <c r="D40" s="37">
        <v>38787</v>
      </c>
      <c r="E40" s="34">
        <f>VLOOKUP(B40,[1]Sheet1!B$4:L$8446,4,0)</f>
        <v>70</v>
      </c>
      <c r="F40" s="34">
        <f>VLOOKUP(B40,[1]Sheet1!B$4:F$8446,5,0)</f>
        <v>80</v>
      </c>
      <c r="G40" s="34">
        <f>VLOOKUP(B40,[1]Sheet1!B$4:J$8446,6,0)</f>
        <v>80</v>
      </c>
      <c r="H40" s="34">
        <f>VLOOKUP(B40,[1]Sheet1!B$4:H$8446,7,0)</f>
        <v>80</v>
      </c>
      <c r="I40" s="35" t="str">
        <f t="shared" si="0"/>
        <v>Tốt</v>
      </c>
      <c r="J40" s="34">
        <f>VLOOKUP(B40,[1]Sheet1!B$4:K$8446,9,0)</f>
        <v>80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2626</v>
      </c>
      <c r="C41" s="32" t="s">
        <v>1074</v>
      </c>
      <c r="D41" s="37">
        <v>38976</v>
      </c>
      <c r="E41" s="34">
        <f>VLOOKUP(B41,[1]Sheet1!B$4:L$8446,4,0)</f>
        <v>70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2627</v>
      </c>
      <c r="C42" s="32" t="s">
        <v>1075</v>
      </c>
      <c r="D42" s="37">
        <v>38975</v>
      </c>
      <c r="E42" s="34">
        <f>VLOOKUP(B42,[1]Sheet1!B$4:L$8446,4,0)</f>
        <v>75</v>
      </c>
      <c r="F42" s="34">
        <f>VLOOKUP(B42,[1]Sheet1!B$4:F$8446,5,0)</f>
        <v>77</v>
      </c>
      <c r="G42" s="34">
        <f>VLOOKUP(B42,[1]Sheet1!B$4:J$8446,6,0)</f>
        <v>77</v>
      </c>
      <c r="H42" s="34">
        <f>VLOOKUP(B42,[1]Sheet1!B$4:H$8446,7,0)</f>
        <v>77</v>
      </c>
      <c r="I42" s="35" t="str">
        <f t="shared" si="0"/>
        <v>Khá</v>
      </c>
      <c r="J42" s="34">
        <f>VLOOKUP(B42,[1]Sheet1!B$4:K$8446,9,0)</f>
        <v>77</v>
      </c>
      <c r="K42" s="35" t="str">
        <f t="shared" si="1"/>
        <v>Khá</v>
      </c>
    </row>
    <row r="43" spans="1:11" ht="15.75" x14ac:dyDescent="0.25">
      <c r="A43" s="12">
        <v>31</v>
      </c>
      <c r="B43" s="31" t="s">
        <v>2628</v>
      </c>
      <c r="C43" s="32" t="s">
        <v>1076</v>
      </c>
      <c r="D43" s="37">
        <v>38899</v>
      </c>
      <c r="E43" s="34">
        <f>VLOOKUP(B43,[1]Sheet1!B$4:L$8446,4,0)</f>
        <v>67</v>
      </c>
      <c r="F43" s="34">
        <f>VLOOKUP(B43,[1]Sheet1!B$4:F$8446,5,0)</f>
        <v>77</v>
      </c>
      <c r="G43" s="34">
        <f>VLOOKUP(B43,[1]Sheet1!B$4:J$8446,6,0)</f>
        <v>77</v>
      </c>
      <c r="H43" s="34">
        <f>VLOOKUP(B43,[1]Sheet1!B$4:H$8446,7,0)</f>
        <v>77</v>
      </c>
      <c r="I43" s="35" t="str">
        <f t="shared" si="0"/>
        <v>Khá</v>
      </c>
      <c r="J43" s="34">
        <f>VLOOKUP(B43,[1]Sheet1!B$4:K$8446,9,0)</f>
        <v>77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2629</v>
      </c>
      <c r="C44" s="32" t="s">
        <v>1077</v>
      </c>
      <c r="D44" s="37">
        <v>38762</v>
      </c>
      <c r="E44" s="34">
        <f>VLOOKUP(B44,[1]Sheet1!B$4:L$8446,4,0)</f>
        <v>94</v>
      </c>
      <c r="F44" s="34">
        <f>VLOOKUP(B44,[1]Sheet1!B$4:F$8446,5,0)</f>
        <v>94</v>
      </c>
      <c r="G44" s="34">
        <f>VLOOKUP(B44,[1]Sheet1!B$4:J$8446,6,0)</f>
        <v>94</v>
      </c>
      <c r="H44" s="34">
        <f>VLOOKUP(B44,[1]Sheet1!B$4:H$8446,7,0)</f>
        <v>94</v>
      </c>
      <c r="I44" s="35" t="str">
        <f t="shared" si="0"/>
        <v>Xuất sắc</v>
      </c>
      <c r="J44" s="34">
        <f>VLOOKUP(B44,[1]Sheet1!B$4:K$8446,9,0)</f>
        <v>94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2630</v>
      </c>
      <c r="C45" s="32" t="s">
        <v>1079</v>
      </c>
      <c r="D45" s="37">
        <v>39046</v>
      </c>
      <c r="E45" s="34">
        <f>VLOOKUP(B45,[1]Sheet1!B$4:L$8446,4,0)</f>
        <v>87</v>
      </c>
      <c r="F45" s="34">
        <f>VLOOKUP(B45,[1]Sheet1!B$4:F$8446,5,0)</f>
        <v>87</v>
      </c>
      <c r="G45" s="34">
        <f>VLOOKUP(B45,[1]Sheet1!B$4:J$8446,6,0)</f>
        <v>87</v>
      </c>
      <c r="H45" s="34">
        <f>VLOOKUP(B45,[1]Sheet1!B$4:H$8446,7,0)</f>
        <v>87</v>
      </c>
      <c r="I45" s="35" t="str">
        <f t="shared" si="0"/>
        <v>Tốt</v>
      </c>
      <c r="J45" s="34">
        <f>VLOOKUP(B45,[1]Sheet1!B$4:K$8446,9,0)</f>
        <v>87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2631</v>
      </c>
      <c r="C46" s="32" t="s">
        <v>1078</v>
      </c>
      <c r="D46" s="37">
        <v>38956</v>
      </c>
      <c r="E46" s="34">
        <f>VLOOKUP(B46,[1]Sheet1!B$4:L$8446,4,0)</f>
        <v>81</v>
      </c>
      <c r="F46" s="34">
        <f>VLOOKUP(B46,[1]Sheet1!B$4:F$8446,5,0)</f>
        <v>81</v>
      </c>
      <c r="G46" s="34">
        <f>VLOOKUP(B46,[1]Sheet1!B$4:J$8446,6,0)</f>
        <v>81</v>
      </c>
      <c r="H46" s="34">
        <f>VLOOKUP(B46,[1]Sheet1!B$4:H$8446,7,0)</f>
        <v>81</v>
      </c>
      <c r="I46" s="35" t="str">
        <f t="shared" si="0"/>
        <v>Tốt</v>
      </c>
      <c r="J46" s="34">
        <f>VLOOKUP(B46,[1]Sheet1!B$4:K$8446,9,0)</f>
        <v>81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2632</v>
      </c>
      <c r="C47" s="32" t="s">
        <v>1080</v>
      </c>
      <c r="D47" s="37">
        <v>39008</v>
      </c>
      <c r="E47" s="34">
        <f>VLOOKUP(B47,[1]Sheet1!B$4:L$8446,4,0)</f>
        <v>92</v>
      </c>
      <c r="F47" s="34">
        <f>VLOOKUP(B47,[1]Sheet1!B$4:F$8446,5,0)</f>
        <v>92</v>
      </c>
      <c r="G47" s="34">
        <f>VLOOKUP(B47,[1]Sheet1!B$4:J$8446,6,0)</f>
        <v>92</v>
      </c>
      <c r="H47" s="34">
        <f>VLOOKUP(B47,[1]Sheet1!B$4:H$8446,7,0)</f>
        <v>92</v>
      </c>
      <c r="I47" s="35" t="str">
        <f t="shared" si="0"/>
        <v>Xuất sắc</v>
      </c>
      <c r="J47" s="34">
        <f>VLOOKUP(B47,[1]Sheet1!B$4:K$8446,9,0)</f>
        <v>92</v>
      </c>
      <c r="K47" s="35" t="str">
        <f t="shared" si="1"/>
        <v>Xuất sắc</v>
      </c>
    </row>
    <row r="48" spans="1:11" ht="15.75" x14ac:dyDescent="0.25">
      <c r="A48" s="12">
        <v>36</v>
      </c>
      <c r="B48" s="31" t="s">
        <v>2633</v>
      </c>
      <c r="C48" s="32" t="s">
        <v>1081</v>
      </c>
      <c r="D48" s="37">
        <v>38951</v>
      </c>
      <c r="E48" s="34">
        <f>VLOOKUP(B48,[1]Sheet1!B$4:L$8446,4,0)</f>
        <v>85</v>
      </c>
      <c r="F48" s="34">
        <f>VLOOKUP(B48,[1]Sheet1!B$4:F$8446,5,0)</f>
        <v>82</v>
      </c>
      <c r="G48" s="34">
        <f>VLOOKUP(B48,[1]Sheet1!B$4:J$8446,6,0)</f>
        <v>82</v>
      </c>
      <c r="H48" s="34">
        <f>VLOOKUP(B48,[1]Sheet1!B$4:H$8446,7,0)</f>
        <v>82</v>
      </c>
      <c r="I48" s="35" t="str">
        <f t="shared" si="0"/>
        <v>Tốt</v>
      </c>
      <c r="J48" s="34">
        <f>VLOOKUP(B48,[1]Sheet1!B$4:K$8446,9,0)</f>
        <v>82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2634</v>
      </c>
      <c r="C49" s="32" t="s">
        <v>1082</v>
      </c>
      <c r="D49" s="37">
        <v>38996</v>
      </c>
      <c r="E49" s="34">
        <f>VLOOKUP(B49,[1]Sheet1!B$4:L$8446,4,0)</f>
        <v>63</v>
      </c>
      <c r="F49" s="34">
        <f>VLOOKUP(B49,[1]Sheet1!B$4:F$8446,5,0)</f>
        <v>83</v>
      </c>
      <c r="G49" s="34">
        <f>VLOOKUP(B49,[1]Sheet1!B$4:J$8446,6,0)</f>
        <v>83</v>
      </c>
      <c r="H49" s="34">
        <f>VLOOKUP(B49,[1]Sheet1!B$4:H$8446,7,0)</f>
        <v>83</v>
      </c>
      <c r="I49" s="35" t="str">
        <f t="shared" si="0"/>
        <v>Tốt</v>
      </c>
      <c r="J49" s="34">
        <f>VLOOKUP(B49,[1]Sheet1!B$4:K$8446,9,0)</f>
        <v>83</v>
      </c>
      <c r="K49" s="35" t="str">
        <f t="shared" si="1"/>
        <v>Tốt</v>
      </c>
    </row>
    <row r="50" spans="1:11" ht="15.75" x14ac:dyDescent="0.25">
      <c r="A50" s="12">
        <v>38</v>
      </c>
      <c r="B50" s="31" t="s">
        <v>2635</v>
      </c>
      <c r="C50" s="32" t="s">
        <v>1083</v>
      </c>
      <c r="D50" s="37">
        <v>38848</v>
      </c>
      <c r="E50" s="34">
        <f>VLOOKUP(B50,[1]Sheet1!B$4:L$8446,4,0)</f>
        <v>82</v>
      </c>
      <c r="F50" s="34">
        <f>VLOOKUP(B50,[1]Sheet1!B$4:F$8446,5,0)</f>
        <v>77</v>
      </c>
      <c r="G50" s="34">
        <f>VLOOKUP(B50,[1]Sheet1!B$4:J$8446,6,0)</f>
        <v>77</v>
      </c>
      <c r="H50" s="34">
        <f>VLOOKUP(B50,[1]Sheet1!B$4:H$8446,7,0)</f>
        <v>77</v>
      </c>
      <c r="I50" s="35" t="str">
        <f t="shared" si="0"/>
        <v>Khá</v>
      </c>
      <c r="J50" s="34">
        <f>VLOOKUP(B50,[1]Sheet1!B$4:K$8446,9,0)</f>
        <v>77</v>
      </c>
      <c r="K50" s="35" t="str">
        <f t="shared" si="1"/>
        <v>Khá</v>
      </c>
    </row>
    <row r="51" spans="1:11" ht="15.75" x14ac:dyDescent="0.25">
      <c r="A51" s="12">
        <v>39</v>
      </c>
      <c r="B51" s="31" t="s">
        <v>2636</v>
      </c>
      <c r="C51" s="32" t="s">
        <v>463</v>
      </c>
      <c r="D51" s="37">
        <v>38846</v>
      </c>
      <c r="E51" s="34">
        <f>VLOOKUP(B51,[1]Sheet1!B$4:L$8446,4,0)</f>
        <v>92</v>
      </c>
      <c r="F51" s="34">
        <f>VLOOKUP(B51,[1]Sheet1!B$4:F$8446,5,0)</f>
        <v>92</v>
      </c>
      <c r="G51" s="34">
        <f>VLOOKUP(B51,[1]Sheet1!B$4:J$8446,6,0)</f>
        <v>92</v>
      </c>
      <c r="H51" s="34">
        <f>VLOOKUP(B51,[1]Sheet1!B$4:H$8446,7,0)</f>
        <v>92</v>
      </c>
      <c r="I51" s="35" t="str">
        <f t="shared" si="0"/>
        <v>Xuất sắc</v>
      </c>
      <c r="J51" s="34">
        <f>VLOOKUP(B51,[1]Sheet1!B$4:K$8446,9,0)</f>
        <v>92</v>
      </c>
      <c r="K51" s="35" t="str">
        <f t="shared" si="1"/>
        <v>Xuất sắc</v>
      </c>
    </row>
    <row r="52" spans="1:11" ht="15.75" x14ac:dyDescent="0.25">
      <c r="A52" s="12">
        <v>40</v>
      </c>
      <c r="B52" s="31" t="s">
        <v>2637</v>
      </c>
      <c r="C52" s="32" t="s">
        <v>130</v>
      </c>
      <c r="D52" s="37">
        <v>38825</v>
      </c>
      <c r="E52" s="34">
        <f>VLOOKUP(B52,[1]Sheet1!B$4:L$8446,4,0)</f>
        <v>70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3" spans="1:11" ht="15.75" x14ac:dyDescent="0.25">
      <c r="A53" s="12">
        <v>41</v>
      </c>
      <c r="B53" s="31" t="s">
        <v>2638</v>
      </c>
      <c r="C53" s="32" t="s">
        <v>1084</v>
      </c>
      <c r="D53" s="37">
        <v>38794</v>
      </c>
      <c r="E53" s="34">
        <f>VLOOKUP(B53,[1]Sheet1!B$4:L$8446,4,0)</f>
        <v>70</v>
      </c>
      <c r="F53" s="34">
        <f>VLOOKUP(B53,[1]Sheet1!B$4:F$8446,5,0)</f>
        <v>77</v>
      </c>
      <c r="G53" s="34">
        <f>VLOOKUP(B53,[1]Sheet1!B$4:J$8446,6,0)</f>
        <v>77</v>
      </c>
      <c r="H53" s="34">
        <f>VLOOKUP(B53,[1]Sheet1!B$4:H$8446,7,0)</f>
        <v>77</v>
      </c>
      <c r="I53" s="35" t="str">
        <f t="shared" si="0"/>
        <v>Khá</v>
      </c>
      <c r="J53" s="34">
        <f>VLOOKUP(B53,[1]Sheet1!B$4:K$8446,9,0)</f>
        <v>77</v>
      </c>
      <c r="K53" s="35" t="str">
        <f t="shared" si="1"/>
        <v>Khá</v>
      </c>
    </row>
    <row r="54" spans="1:11" ht="15.75" x14ac:dyDescent="0.25">
      <c r="A54" s="12">
        <v>42</v>
      </c>
      <c r="B54" s="31" t="s">
        <v>2639</v>
      </c>
      <c r="C54" s="32" t="s">
        <v>1085</v>
      </c>
      <c r="D54" s="37">
        <v>38889</v>
      </c>
      <c r="E54" s="34">
        <f>VLOOKUP(B54,[1]Sheet1!B$4:L$8446,4,0)</f>
        <v>85</v>
      </c>
      <c r="F54" s="34">
        <f>VLOOKUP(B54,[1]Sheet1!B$4:F$8446,5,0)</f>
        <v>85</v>
      </c>
      <c r="G54" s="34">
        <f>VLOOKUP(B54,[1]Sheet1!B$4:J$8446,6,0)</f>
        <v>85</v>
      </c>
      <c r="H54" s="34">
        <f>VLOOKUP(B54,[1]Sheet1!B$4:H$8446,7,0)</f>
        <v>85</v>
      </c>
      <c r="I54" s="35" t="str">
        <f t="shared" si="0"/>
        <v>Tốt</v>
      </c>
      <c r="J54" s="34">
        <f>VLOOKUP(B54,[1]Sheet1!B$4:K$8446,9,0)</f>
        <v>85</v>
      </c>
      <c r="K54" s="35" t="str">
        <f t="shared" si="1"/>
        <v>Tốt</v>
      </c>
    </row>
    <row r="56" spans="1:11" x14ac:dyDescent="0.25">
      <c r="A56" s="43" t="s">
        <v>1086</v>
      </c>
      <c r="B56" s="43"/>
      <c r="C56" s="43"/>
    </row>
  </sheetData>
  <mergeCells count="19">
    <mergeCell ref="A6:K6"/>
    <mergeCell ref="A1:D1"/>
    <mergeCell ref="G1:K1"/>
    <mergeCell ref="A2:D2"/>
    <mergeCell ref="G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C9DA-A54C-46FF-A795-164AEC864E48}">
  <dimension ref="A1:K53"/>
  <sheetViews>
    <sheetView workbookViewId="0">
      <selection activeCell="Q24" sqref="Q24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3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2817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2641</v>
      </c>
      <c r="C13" s="32" t="s">
        <v>1087</v>
      </c>
      <c r="D13" s="37">
        <v>38932</v>
      </c>
      <c r="E13" s="34">
        <f>VLOOKUP(B13,[1]Sheet1!B$4:L$8446,4,0)</f>
        <v>70</v>
      </c>
      <c r="F13" s="34">
        <f>VLOOKUP(B13,[1]Sheet1!B$4:F$8446,5,0)</f>
        <v>79</v>
      </c>
      <c r="G13" s="34">
        <f>VLOOKUP(B13,[1]Sheet1!B$4:J$8446,6,0)</f>
        <v>77</v>
      </c>
      <c r="H13" s="34">
        <f>VLOOKUP(B13,[1]Sheet1!B$4:H$8446,7,0)</f>
        <v>77</v>
      </c>
      <c r="I13" s="35" t="str">
        <f t="shared" ref="I13:I51" si="0">IF(H13&gt;=90,"Xuất sắc",IF(H13&gt;=80,"Tốt", IF(H13&gt;=65,"Khá",IF(H13&gt;=50,"Trung bình", IF(H13&gt;=35, "Yếu", "Kém")))))</f>
        <v>Khá</v>
      </c>
      <c r="J13" s="34">
        <f>VLOOKUP(B13,[1]Sheet1!B$4:K$8446,9,0)</f>
        <v>77</v>
      </c>
      <c r="K13" s="35" t="str">
        <f t="shared" ref="K13:K51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31" t="s">
        <v>2642</v>
      </c>
      <c r="C14" s="32" t="s">
        <v>1088</v>
      </c>
      <c r="D14" s="37">
        <v>38932</v>
      </c>
      <c r="E14" s="34">
        <f>VLOOKUP(B14,[1]Sheet1!B$4:L$8446,4,0)</f>
        <v>70</v>
      </c>
      <c r="F14" s="34">
        <f>VLOOKUP(B14,[1]Sheet1!B$4:F$8446,5,0)</f>
        <v>82</v>
      </c>
      <c r="G14" s="34">
        <f>VLOOKUP(B14,[1]Sheet1!B$4:J$8446,6,0)</f>
        <v>80</v>
      </c>
      <c r="H14" s="34">
        <f>VLOOKUP(B14,[1]Sheet1!B$4:H$8446,7,0)</f>
        <v>80</v>
      </c>
      <c r="I14" s="35" t="str">
        <f t="shared" si="0"/>
        <v>Tốt</v>
      </c>
      <c r="J14" s="34">
        <f>VLOOKUP(B14,[1]Sheet1!B$4:K$8446,9,0)</f>
        <v>80</v>
      </c>
      <c r="K14" s="35" t="str">
        <f t="shared" si="1"/>
        <v>Tốt</v>
      </c>
    </row>
    <row r="15" spans="1:11" ht="15.75" x14ac:dyDescent="0.25">
      <c r="A15" s="12">
        <v>3</v>
      </c>
      <c r="B15" s="31" t="s">
        <v>2643</v>
      </c>
      <c r="C15" s="32" t="s">
        <v>1093</v>
      </c>
      <c r="D15" s="37">
        <v>38722</v>
      </c>
      <c r="E15" s="34">
        <f>VLOOKUP(B15,[1]Sheet1!B$4:L$8446,4,0)</f>
        <v>92</v>
      </c>
      <c r="F15" s="34">
        <f>VLOOKUP(B15,[1]Sheet1!B$4:F$8446,5,0)</f>
        <v>96</v>
      </c>
      <c r="G15" s="34">
        <f>VLOOKUP(B15,[1]Sheet1!B$4:J$8446,6,0)</f>
        <v>96</v>
      </c>
      <c r="H15" s="34">
        <f>VLOOKUP(B15,[1]Sheet1!B$4:H$8446,7,0)</f>
        <v>96</v>
      </c>
      <c r="I15" s="35" t="str">
        <f t="shared" si="0"/>
        <v>Xuất sắc</v>
      </c>
      <c r="J15" s="34">
        <f>VLOOKUP(B15,[1]Sheet1!B$4:K$8446,9,0)</f>
        <v>96</v>
      </c>
      <c r="K15" s="35" t="str">
        <f t="shared" si="1"/>
        <v>Xuất sắc</v>
      </c>
    </row>
    <row r="16" spans="1:11" ht="15.75" x14ac:dyDescent="0.25">
      <c r="A16" s="12">
        <v>4</v>
      </c>
      <c r="B16" s="31" t="s">
        <v>2644</v>
      </c>
      <c r="C16" s="32" t="s">
        <v>1094</v>
      </c>
      <c r="D16" s="37">
        <v>38481</v>
      </c>
      <c r="E16" s="34">
        <f>VLOOKUP(B16,[1]Sheet1!B$4:L$8446,4,0)</f>
        <v>85</v>
      </c>
      <c r="F16" s="34">
        <f>VLOOKUP(B16,[1]Sheet1!B$4:F$8446,5,0)</f>
        <v>87</v>
      </c>
      <c r="G16" s="34">
        <f>VLOOKUP(B16,[1]Sheet1!B$4:J$8446,6,0)</f>
        <v>85</v>
      </c>
      <c r="H16" s="34">
        <f>VLOOKUP(B16,[1]Sheet1!B$4:H$8446,7,0)</f>
        <v>85</v>
      </c>
      <c r="I16" s="35" t="str">
        <f t="shared" si="0"/>
        <v>Tốt</v>
      </c>
      <c r="J16" s="34">
        <f>VLOOKUP(B16,[1]Sheet1!B$4:K$8446,9,0)</f>
        <v>85</v>
      </c>
      <c r="K16" s="35" t="str">
        <f t="shared" si="1"/>
        <v>Tốt</v>
      </c>
    </row>
    <row r="17" spans="1:11" ht="15.75" x14ac:dyDescent="0.25">
      <c r="A17" s="12">
        <v>5</v>
      </c>
      <c r="B17" s="31" t="s">
        <v>2645</v>
      </c>
      <c r="C17" s="32" t="s">
        <v>1089</v>
      </c>
      <c r="D17" s="37">
        <v>38801</v>
      </c>
      <c r="E17" s="34">
        <f>VLOOKUP(B17,[1]Sheet1!B$4:L$8446,4,0)</f>
        <v>90</v>
      </c>
      <c r="F17" s="34">
        <f>VLOOKUP(B17,[1]Sheet1!B$4:F$8446,5,0)</f>
        <v>92</v>
      </c>
      <c r="G17" s="34">
        <f>VLOOKUP(B17,[1]Sheet1!B$4:J$8446,6,0)</f>
        <v>92</v>
      </c>
      <c r="H17" s="34">
        <f>VLOOKUP(B17,[1]Sheet1!B$4:H$8446,7,0)</f>
        <v>92</v>
      </c>
      <c r="I17" s="35" t="str">
        <f t="shared" si="0"/>
        <v>Xuất sắc</v>
      </c>
      <c r="J17" s="34">
        <f>VLOOKUP(B17,[1]Sheet1!B$4:K$8446,9,0)</f>
        <v>92</v>
      </c>
      <c r="K17" s="35" t="str">
        <f t="shared" si="1"/>
        <v>Xuất sắc</v>
      </c>
    </row>
    <row r="18" spans="1:11" ht="15.75" x14ac:dyDescent="0.25">
      <c r="A18" s="12">
        <v>6</v>
      </c>
      <c r="B18" s="31" t="s">
        <v>2646</v>
      </c>
      <c r="C18" s="32" t="s">
        <v>1090</v>
      </c>
      <c r="D18" s="37">
        <v>38844</v>
      </c>
      <c r="E18" s="34">
        <f>VLOOKUP(B18,[1]Sheet1!B$4:L$8446,4,0)</f>
        <v>86</v>
      </c>
      <c r="F18" s="34">
        <f>VLOOKUP(B18,[1]Sheet1!B$4:F$8446,5,0)</f>
        <v>84</v>
      </c>
      <c r="G18" s="34">
        <f>VLOOKUP(B18,[1]Sheet1!B$4:J$8446,6,0)</f>
        <v>84</v>
      </c>
      <c r="H18" s="34">
        <f>VLOOKUP(B18,[1]Sheet1!B$4:H$8446,7,0)</f>
        <v>84</v>
      </c>
      <c r="I18" s="35" t="str">
        <f t="shared" si="0"/>
        <v>Tốt</v>
      </c>
      <c r="J18" s="34">
        <f>VLOOKUP(B18,[1]Sheet1!B$4:K$8446,9,0)</f>
        <v>84</v>
      </c>
      <c r="K18" s="35" t="str">
        <f t="shared" si="1"/>
        <v>Tốt</v>
      </c>
    </row>
    <row r="19" spans="1:11" ht="15.75" x14ac:dyDescent="0.25">
      <c r="A19" s="12">
        <v>7</v>
      </c>
      <c r="B19" s="31" t="s">
        <v>2647</v>
      </c>
      <c r="C19" s="32" t="s">
        <v>1091</v>
      </c>
      <c r="D19" s="37">
        <v>39055</v>
      </c>
      <c r="E19" s="34">
        <f>VLOOKUP(B19,[1]Sheet1!B$4:L$8446,4,0)</f>
        <v>80</v>
      </c>
      <c r="F19" s="34">
        <f>VLOOKUP(B19,[1]Sheet1!B$4:F$8446,5,0)</f>
        <v>82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2648</v>
      </c>
      <c r="C20" s="32" t="s">
        <v>1092</v>
      </c>
      <c r="D20" s="37">
        <v>38889</v>
      </c>
      <c r="E20" s="34">
        <f>VLOOKUP(B20,[1]Sheet1!B$4:L$8446,4,0)</f>
        <v>77</v>
      </c>
      <c r="F20" s="34">
        <f>VLOOKUP(B20,[1]Sheet1!B$4:F$8446,5,0)</f>
        <v>79</v>
      </c>
      <c r="G20" s="34">
        <f>VLOOKUP(B20,[1]Sheet1!B$4:J$8446,6,0)</f>
        <v>77</v>
      </c>
      <c r="H20" s="34">
        <f>VLOOKUP(B20,[1]Sheet1!B$4:H$8446,7,0)</f>
        <v>77</v>
      </c>
      <c r="I20" s="35" t="str">
        <f t="shared" si="0"/>
        <v>Khá</v>
      </c>
      <c r="J20" s="34">
        <f>VLOOKUP(B20,[1]Sheet1!B$4:K$8446,9,0)</f>
        <v>77</v>
      </c>
      <c r="K20" s="35" t="str">
        <f t="shared" si="1"/>
        <v>Khá</v>
      </c>
    </row>
    <row r="21" spans="1:11" ht="15.75" x14ac:dyDescent="0.25">
      <c r="A21" s="12">
        <v>9</v>
      </c>
      <c r="B21" s="31" t="s">
        <v>2649</v>
      </c>
      <c r="C21" s="32" t="s">
        <v>1095</v>
      </c>
      <c r="D21" s="37">
        <v>38779</v>
      </c>
      <c r="E21" s="34">
        <f>VLOOKUP(B21,[1]Sheet1!B$4:L$8446,4,0)</f>
        <v>80</v>
      </c>
      <c r="F21" s="34">
        <f>VLOOKUP(B21,[1]Sheet1!B$4:F$8446,5,0)</f>
        <v>82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2650</v>
      </c>
      <c r="C22" s="32" t="s">
        <v>134</v>
      </c>
      <c r="D22" s="37">
        <v>39073</v>
      </c>
      <c r="E22" s="34">
        <f>VLOOKUP(B22,[1]Sheet1!B$4:L$8446,4,0)</f>
        <v>80</v>
      </c>
      <c r="F22" s="34">
        <f>VLOOKUP(B22,[1]Sheet1!B$4:F$8446,5,0)</f>
        <v>82</v>
      </c>
      <c r="G22" s="34">
        <f>VLOOKUP(B22,[1]Sheet1!B$4:J$8446,6,0)</f>
        <v>80</v>
      </c>
      <c r="H22" s="34">
        <f>VLOOKUP(B22,[1]Sheet1!B$4:H$8446,7,0)</f>
        <v>80</v>
      </c>
      <c r="I22" s="35" t="str">
        <f t="shared" si="0"/>
        <v>Tốt</v>
      </c>
      <c r="J22" s="34">
        <f>VLOOKUP(B22,[1]Sheet1!B$4:K$8446,9,0)</f>
        <v>80</v>
      </c>
      <c r="K22" s="35" t="str">
        <f t="shared" si="1"/>
        <v>Tốt</v>
      </c>
    </row>
    <row r="23" spans="1:11" ht="15.75" x14ac:dyDescent="0.25">
      <c r="A23" s="12">
        <v>11</v>
      </c>
      <c r="B23" s="31" t="s">
        <v>2651</v>
      </c>
      <c r="C23" s="32" t="s">
        <v>1096</v>
      </c>
      <c r="D23" s="37">
        <v>39060</v>
      </c>
      <c r="E23" s="34">
        <f>VLOOKUP(B23,[1]Sheet1!B$4:L$8446,4,0)</f>
        <v>70</v>
      </c>
      <c r="F23" s="34">
        <f>VLOOKUP(B23,[1]Sheet1!B$4:F$8446,5,0)</f>
        <v>81</v>
      </c>
      <c r="G23" s="34">
        <f>VLOOKUP(B23,[1]Sheet1!B$4:J$8446,6,0)</f>
        <v>79</v>
      </c>
      <c r="H23" s="34">
        <f>VLOOKUP(B23,[1]Sheet1!B$4:H$8446,7,0)</f>
        <v>79</v>
      </c>
      <c r="I23" s="35" t="str">
        <f t="shared" si="0"/>
        <v>Khá</v>
      </c>
      <c r="J23" s="34">
        <f>VLOOKUP(B23,[1]Sheet1!B$4:K$8446,9,0)</f>
        <v>79</v>
      </c>
      <c r="K23" s="35" t="str">
        <f t="shared" si="1"/>
        <v>Khá</v>
      </c>
    </row>
    <row r="24" spans="1:11" ht="15.75" x14ac:dyDescent="0.25">
      <c r="A24" s="12">
        <v>12</v>
      </c>
      <c r="B24" s="31" t="s">
        <v>2652</v>
      </c>
      <c r="C24" s="32" t="s">
        <v>1097</v>
      </c>
      <c r="D24" s="37">
        <v>38906</v>
      </c>
      <c r="E24" s="34">
        <f>VLOOKUP(B24,[1]Sheet1!B$4:L$8446,4,0)</f>
        <v>70</v>
      </c>
      <c r="F24" s="34">
        <f>VLOOKUP(B24,[1]Sheet1!B$4:F$8446,5,0)</f>
        <v>82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2653</v>
      </c>
      <c r="C25" s="32" t="s">
        <v>477</v>
      </c>
      <c r="D25" s="37">
        <v>38786</v>
      </c>
      <c r="E25" s="34">
        <f>VLOOKUP(B25,[1]Sheet1!B$4:L$8446,4,0)</f>
        <v>80</v>
      </c>
      <c r="F25" s="34">
        <f>VLOOKUP(B25,[1]Sheet1!B$4:F$8446,5,0)</f>
        <v>82</v>
      </c>
      <c r="G25" s="34">
        <f>VLOOKUP(B25,[1]Sheet1!B$4:J$8446,6,0)</f>
        <v>80</v>
      </c>
      <c r="H25" s="34">
        <f>VLOOKUP(B25,[1]Sheet1!B$4:H$8446,7,0)</f>
        <v>80</v>
      </c>
      <c r="I25" s="35" t="str">
        <f t="shared" si="0"/>
        <v>Tốt</v>
      </c>
      <c r="J25" s="34">
        <f>VLOOKUP(B25,[1]Sheet1!B$4:K$8446,9,0)</f>
        <v>80</v>
      </c>
      <c r="K25" s="35" t="str">
        <f t="shared" si="1"/>
        <v>Tốt</v>
      </c>
    </row>
    <row r="26" spans="1:11" ht="15.75" x14ac:dyDescent="0.25">
      <c r="A26" s="12">
        <v>14</v>
      </c>
      <c r="B26" s="31" t="s">
        <v>2654</v>
      </c>
      <c r="C26" s="32" t="s">
        <v>1098</v>
      </c>
      <c r="D26" s="37">
        <v>38824</v>
      </c>
      <c r="E26" s="34">
        <f>VLOOKUP(B26,[1]Sheet1!B$4:L$8446,4,0)</f>
        <v>96</v>
      </c>
      <c r="F26" s="34">
        <f>VLOOKUP(B26,[1]Sheet1!B$4:F$8446,5,0)</f>
        <v>93</v>
      </c>
      <c r="G26" s="34">
        <f>VLOOKUP(B26,[1]Sheet1!B$4:J$8446,6,0)</f>
        <v>93</v>
      </c>
      <c r="H26" s="34">
        <f>VLOOKUP(B26,[1]Sheet1!B$4:H$8446,7,0)</f>
        <v>93</v>
      </c>
      <c r="I26" s="35" t="str">
        <f t="shared" si="0"/>
        <v>Xuất sắc</v>
      </c>
      <c r="J26" s="34">
        <f>VLOOKUP(B26,[1]Sheet1!B$4:K$8446,9,0)</f>
        <v>93</v>
      </c>
      <c r="K26" s="35" t="str">
        <f t="shared" si="1"/>
        <v>Xuất sắc</v>
      </c>
    </row>
    <row r="27" spans="1:11" ht="15.75" x14ac:dyDescent="0.25">
      <c r="A27" s="12">
        <v>15</v>
      </c>
      <c r="B27" s="31" t="s">
        <v>2655</v>
      </c>
      <c r="C27" s="32" t="s">
        <v>1099</v>
      </c>
      <c r="D27" s="37">
        <v>38810</v>
      </c>
      <c r="E27" s="34">
        <f>VLOOKUP(B27,[1]Sheet1!B$4:L$8446,4,0)</f>
        <v>80</v>
      </c>
      <c r="F27" s="34">
        <f>VLOOKUP(B27,[1]Sheet1!B$4:F$8446,5,0)</f>
        <v>82</v>
      </c>
      <c r="G27" s="34">
        <f>VLOOKUP(B27,[1]Sheet1!B$4:J$8446,6,0)</f>
        <v>80</v>
      </c>
      <c r="H27" s="34">
        <f>VLOOKUP(B27,[1]Sheet1!B$4:H$8446,7,0)</f>
        <v>80</v>
      </c>
      <c r="I27" s="35" t="str">
        <f t="shared" si="0"/>
        <v>Tốt</v>
      </c>
      <c r="J27" s="34">
        <f>VLOOKUP(B27,[1]Sheet1!B$4:K$8446,9,0)</f>
        <v>80</v>
      </c>
      <c r="K27" s="35" t="str">
        <f t="shared" si="1"/>
        <v>Tốt</v>
      </c>
    </row>
    <row r="28" spans="1:11" ht="15.75" x14ac:dyDescent="0.25">
      <c r="A28" s="12">
        <v>16</v>
      </c>
      <c r="B28" s="31" t="s">
        <v>2656</v>
      </c>
      <c r="C28" s="32" t="s">
        <v>1100</v>
      </c>
      <c r="D28" s="37">
        <v>38986</v>
      </c>
      <c r="E28" s="34">
        <f>VLOOKUP(B28,[1]Sheet1!B$4:L$8446,4,0)</f>
        <v>90</v>
      </c>
      <c r="F28" s="34">
        <f>VLOOKUP(B28,[1]Sheet1!B$4:F$8446,5,0)</f>
        <v>94</v>
      </c>
      <c r="G28" s="34">
        <f>VLOOKUP(B28,[1]Sheet1!B$4:J$8446,6,0)</f>
        <v>94</v>
      </c>
      <c r="H28" s="34">
        <f>VLOOKUP(B28,[1]Sheet1!B$4:H$8446,7,0)</f>
        <v>94</v>
      </c>
      <c r="I28" s="35" t="str">
        <f t="shared" si="0"/>
        <v>Xuất sắc</v>
      </c>
      <c r="J28" s="34">
        <f>VLOOKUP(B28,[1]Sheet1!B$4:K$8446,9,0)</f>
        <v>94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2657</v>
      </c>
      <c r="C29" s="32" t="s">
        <v>725</v>
      </c>
      <c r="D29" s="37">
        <v>38892</v>
      </c>
      <c r="E29" s="34">
        <f>VLOOKUP(B29,[1]Sheet1!B$4:L$8446,4,0)</f>
        <v>90</v>
      </c>
      <c r="F29" s="34">
        <f>VLOOKUP(B29,[1]Sheet1!B$4:F$8446,5,0)</f>
        <v>92</v>
      </c>
      <c r="G29" s="34">
        <f>VLOOKUP(B29,[1]Sheet1!B$4:J$8446,6,0)</f>
        <v>90</v>
      </c>
      <c r="H29" s="34">
        <f>VLOOKUP(B29,[1]Sheet1!B$4:H$8446,7,0)</f>
        <v>90</v>
      </c>
      <c r="I29" s="35" t="str">
        <f t="shared" si="0"/>
        <v>Xuất sắc</v>
      </c>
      <c r="J29" s="34">
        <f>VLOOKUP(B29,[1]Sheet1!B$4:K$8446,9,0)</f>
        <v>90</v>
      </c>
      <c r="K29" s="35" t="str">
        <f t="shared" si="1"/>
        <v>Xuất sắc</v>
      </c>
    </row>
    <row r="30" spans="1:11" ht="15.75" x14ac:dyDescent="0.25">
      <c r="A30" s="12">
        <v>18</v>
      </c>
      <c r="B30" s="31" t="s">
        <v>2658</v>
      </c>
      <c r="C30" s="32" t="s">
        <v>1101</v>
      </c>
      <c r="D30" s="37">
        <v>38885</v>
      </c>
      <c r="E30" s="34">
        <f>VLOOKUP(B30,[1]Sheet1!B$4:L$8446,4,0)</f>
        <v>70</v>
      </c>
      <c r="F30" s="34">
        <f>VLOOKUP(B30,[1]Sheet1!B$4:F$8446,5,0)</f>
        <v>82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2659</v>
      </c>
      <c r="C31" s="32" t="s">
        <v>1102</v>
      </c>
      <c r="D31" s="37">
        <v>38908</v>
      </c>
      <c r="E31" s="34">
        <f>VLOOKUP(B31,[1]Sheet1!B$4:L$8446,4,0)</f>
        <v>100</v>
      </c>
      <c r="F31" s="34">
        <f>VLOOKUP(B31,[1]Sheet1!B$4:F$8446,5,0)</f>
        <v>100</v>
      </c>
      <c r="G31" s="34">
        <f>VLOOKUP(B31,[1]Sheet1!B$4:J$8446,6,0)</f>
        <v>100</v>
      </c>
      <c r="H31" s="34">
        <f>VLOOKUP(B31,[1]Sheet1!B$4:H$8446,7,0)</f>
        <v>100</v>
      </c>
      <c r="I31" s="35" t="str">
        <f t="shared" si="0"/>
        <v>Xuất sắc</v>
      </c>
      <c r="J31" s="34">
        <f>VLOOKUP(B31,[1]Sheet1!B$4:K$8446,9,0)</f>
        <v>100</v>
      </c>
      <c r="K31" s="35" t="str">
        <f t="shared" si="1"/>
        <v>Xuất sắc</v>
      </c>
    </row>
    <row r="32" spans="1:11" ht="15.75" x14ac:dyDescent="0.25">
      <c r="A32" s="12">
        <v>20</v>
      </c>
      <c r="B32" s="31" t="s">
        <v>2660</v>
      </c>
      <c r="C32" s="32" t="s">
        <v>1103</v>
      </c>
      <c r="D32" s="37">
        <v>39016</v>
      </c>
      <c r="E32" s="34">
        <f>VLOOKUP(B32,[1]Sheet1!B$4:L$8446,4,0)</f>
        <v>85</v>
      </c>
      <c r="F32" s="34">
        <f>VLOOKUP(B32,[1]Sheet1!B$4:F$8446,5,0)</f>
        <v>85</v>
      </c>
      <c r="G32" s="34">
        <f>VLOOKUP(B32,[1]Sheet1!B$4:J$8446,6,0)</f>
        <v>85</v>
      </c>
      <c r="H32" s="34">
        <f>VLOOKUP(B32,[1]Sheet1!B$4:H$8446,7,0)</f>
        <v>85</v>
      </c>
      <c r="I32" s="35" t="str">
        <f t="shared" si="0"/>
        <v>Tốt</v>
      </c>
      <c r="J32" s="34">
        <f>VLOOKUP(B32,[1]Sheet1!B$4:K$8446,9,0)</f>
        <v>85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2661</v>
      </c>
      <c r="C33" s="32" t="s">
        <v>1104</v>
      </c>
      <c r="D33" s="37">
        <v>39000</v>
      </c>
      <c r="E33" s="34">
        <f>VLOOKUP(B33,[1]Sheet1!B$4:L$8446,4,0)</f>
        <v>80</v>
      </c>
      <c r="F33" s="34">
        <f>VLOOKUP(B33,[1]Sheet1!B$4:F$8446,5,0)</f>
        <v>82</v>
      </c>
      <c r="G33" s="34">
        <f>VLOOKUP(B33,[1]Sheet1!B$4:J$8446,6,0)</f>
        <v>80</v>
      </c>
      <c r="H33" s="34">
        <f>VLOOKUP(B33,[1]Sheet1!B$4:H$8446,7,0)</f>
        <v>80</v>
      </c>
      <c r="I33" s="35" t="str">
        <f t="shared" si="0"/>
        <v>Tốt</v>
      </c>
      <c r="J33" s="34">
        <f>VLOOKUP(B33,[1]Sheet1!B$4:K$8446,9,0)</f>
        <v>80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2662</v>
      </c>
      <c r="C34" s="32" t="s">
        <v>1105</v>
      </c>
      <c r="D34" s="37">
        <v>39078</v>
      </c>
      <c r="E34" s="34">
        <f>VLOOKUP(B34,[1]Sheet1!B$4:L$8446,4,0)</f>
        <v>92</v>
      </c>
      <c r="F34" s="34">
        <f>VLOOKUP(B34,[1]Sheet1!B$4:F$8446,5,0)</f>
        <v>94</v>
      </c>
      <c r="G34" s="34">
        <f>VLOOKUP(B34,[1]Sheet1!B$4:J$8446,6,0)</f>
        <v>92</v>
      </c>
      <c r="H34" s="34">
        <f>VLOOKUP(B34,[1]Sheet1!B$4:H$8446,7,0)</f>
        <v>92</v>
      </c>
      <c r="I34" s="35" t="str">
        <f t="shared" si="0"/>
        <v>Xuất sắc</v>
      </c>
      <c r="J34" s="34">
        <f>VLOOKUP(B34,[1]Sheet1!B$4:K$8446,9,0)</f>
        <v>92</v>
      </c>
      <c r="K34" s="35" t="str">
        <f t="shared" si="1"/>
        <v>Xuất sắc</v>
      </c>
    </row>
    <row r="35" spans="1:11" ht="15.75" x14ac:dyDescent="0.25">
      <c r="A35" s="12">
        <v>23</v>
      </c>
      <c r="B35" s="31" t="s">
        <v>2663</v>
      </c>
      <c r="C35" s="32" t="s">
        <v>1106</v>
      </c>
      <c r="D35" s="37">
        <v>38797</v>
      </c>
      <c r="E35" s="34">
        <f>VLOOKUP(B35,[1]Sheet1!B$4:L$8446,4,0)</f>
        <v>75</v>
      </c>
      <c r="F35" s="34">
        <f>VLOOKUP(B35,[1]Sheet1!B$4:F$8446,5,0)</f>
        <v>85</v>
      </c>
      <c r="G35" s="34">
        <f>VLOOKUP(B35,[1]Sheet1!B$4:J$8446,6,0)</f>
        <v>82</v>
      </c>
      <c r="H35" s="34">
        <f>VLOOKUP(B35,[1]Sheet1!B$4:H$8446,7,0)</f>
        <v>82</v>
      </c>
      <c r="I35" s="35" t="str">
        <f t="shared" si="0"/>
        <v>Tốt</v>
      </c>
      <c r="J35" s="34">
        <f>VLOOKUP(B35,[1]Sheet1!B$4:K$8446,9,0)</f>
        <v>82</v>
      </c>
      <c r="K35" s="35" t="str">
        <f t="shared" si="1"/>
        <v>Tốt</v>
      </c>
    </row>
    <row r="36" spans="1:11" ht="15.75" x14ac:dyDescent="0.25">
      <c r="A36" s="12">
        <v>24</v>
      </c>
      <c r="B36" s="31" t="s">
        <v>2664</v>
      </c>
      <c r="C36" s="32" t="s">
        <v>1107</v>
      </c>
      <c r="D36" s="37">
        <v>38792</v>
      </c>
      <c r="E36" s="34">
        <f>VLOOKUP(B36,[1]Sheet1!B$4:L$8446,4,0)</f>
        <v>92</v>
      </c>
      <c r="F36" s="34">
        <f>VLOOKUP(B36,[1]Sheet1!B$4:F$8446,5,0)</f>
        <v>92</v>
      </c>
      <c r="G36" s="34">
        <f>VLOOKUP(B36,[1]Sheet1!B$4:J$8446,6,0)</f>
        <v>92</v>
      </c>
      <c r="H36" s="34">
        <f>VLOOKUP(B36,[1]Sheet1!B$4:H$8446,7,0)</f>
        <v>92</v>
      </c>
      <c r="I36" s="35" t="str">
        <f t="shared" si="0"/>
        <v>Xuất sắc</v>
      </c>
      <c r="J36" s="34">
        <f>VLOOKUP(B36,[1]Sheet1!B$4:K$8446,9,0)</f>
        <v>92</v>
      </c>
      <c r="K36" s="35" t="str">
        <f t="shared" si="1"/>
        <v>Xuất sắc</v>
      </c>
    </row>
    <row r="37" spans="1:11" ht="15.75" x14ac:dyDescent="0.25">
      <c r="A37" s="12">
        <v>25</v>
      </c>
      <c r="B37" s="31" t="s">
        <v>2665</v>
      </c>
      <c r="C37" s="32" t="s">
        <v>1108</v>
      </c>
      <c r="D37" s="37">
        <v>38880</v>
      </c>
      <c r="E37" s="34">
        <f>VLOOKUP(B37,[1]Sheet1!B$4:L$8446,4,0)</f>
        <v>70</v>
      </c>
      <c r="F37" s="34">
        <f>VLOOKUP(B37,[1]Sheet1!B$4:F$8446,5,0)</f>
        <v>82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2666</v>
      </c>
      <c r="C38" s="32" t="s">
        <v>1109</v>
      </c>
      <c r="D38" s="37">
        <v>38982</v>
      </c>
      <c r="E38" s="34">
        <f>VLOOKUP(B38,[1]Sheet1!B$4:L$8446,4,0)</f>
        <v>84</v>
      </c>
      <c r="F38" s="34">
        <f>VLOOKUP(B38,[1]Sheet1!B$4:F$8446,5,0)</f>
        <v>84</v>
      </c>
      <c r="G38" s="34">
        <f>VLOOKUP(B38,[1]Sheet1!B$4:J$8446,6,0)</f>
        <v>84</v>
      </c>
      <c r="H38" s="34">
        <f>VLOOKUP(B38,[1]Sheet1!B$4:H$8446,7,0)</f>
        <v>84</v>
      </c>
      <c r="I38" s="35" t="str">
        <f t="shared" si="0"/>
        <v>Tốt</v>
      </c>
      <c r="J38" s="34">
        <f>VLOOKUP(B38,[1]Sheet1!B$4:K$8446,9,0)</f>
        <v>84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2667</v>
      </c>
      <c r="C39" s="32" t="s">
        <v>1110</v>
      </c>
      <c r="D39" s="37">
        <v>38936</v>
      </c>
      <c r="E39" s="34">
        <f>VLOOKUP(B39,[1]Sheet1!B$4:L$8446,4,0)</f>
        <v>92</v>
      </c>
      <c r="F39" s="34">
        <f>VLOOKUP(B39,[1]Sheet1!B$4:F$8446,5,0)</f>
        <v>94</v>
      </c>
      <c r="G39" s="34">
        <f>VLOOKUP(B39,[1]Sheet1!B$4:J$8446,6,0)</f>
        <v>94</v>
      </c>
      <c r="H39" s="34">
        <f>VLOOKUP(B39,[1]Sheet1!B$4:H$8446,7,0)</f>
        <v>94</v>
      </c>
      <c r="I39" s="35" t="str">
        <f t="shared" si="0"/>
        <v>Xuất sắc</v>
      </c>
      <c r="J39" s="34">
        <f>VLOOKUP(B39,[1]Sheet1!B$4:K$8446,9,0)</f>
        <v>94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2668</v>
      </c>
      <c r="C40" s="32" t="s">
        <v>1009</v>
      </c>
      <c r="D40" s="37">
        <v>39052</v>
      </c>
      <c r="E40" s="34">
        <f>VLOOKUP(B40,[1]Sheet1!B$4:L$8446,4,0)</f>
        <v>80</v>
      </c>
      <c r="F40" s="34">
        <f>VLOOKUP(B40,[1]Sheet1!B$4:F$8446,5,0)</f>
        <v>77</v>
      </c>
      <c r="G40" s="34">
        <f>VLOOKUP(B40,[1]Sheet1!B$4:J$8446,6,0)</f>
        <v>77</v>
      </c>
      <c r="H40" s="34">
        <f>VLOOKUP(B40,[1]Sheet1!B$4:H$8446,7,0)</f>
        <v>77</v>
      </c>
      <c r="I40" s="35" t="str">
        <f t="shared" si="0"/>
        <v>Khá</v>
      </c>
      <c r="J40" s="34">
        <f>VLOOKUP(B40,[1]Sheet1!B$4:K$8446,9,0)</f>
        <v>77</v>
      </c>
      <c r="K40" s="35" t="str">
        <f t="shared" si="1"/>
        <v>Khá</v>
      </c>
    </row>
    <row r="41" spans="1:11" ht="15.75" x14ac:dyDescent="0.25">
      <c r="A41" s="12">
        <v>29</v>
      </c>
      <c r="B41" s="31" t="s">
        <v>2669</v>
      </c>
      <c r="C41" s="32" t="s">
        <v>1111</v>
      </c>
      <c r="D41" s="37">
        <v>38960</v>
      </c>
      <c r="E41" s="34">
        <f>VLOOKUP(B41,[1]Sheet1!B$4:L$8446,4,0)</f>
        <v>94</v>
      </c>
      <c r="F41" s="34">
        <f>VLOOKUP(B41,[1]Sheet1!B$4:F$8446,5,0)</f>
        <v>86</v>
      </c>
      <c r="G41" s="34">
        <f>VLOOKUP(B41,[1]Sheet1!B$4:J$8446,6,0)</f>
        <v>86</v>
      </c>
      <c r="H41" s="34">
        <f>VLOOKUP(B41,[1]Sheet1!B$4:H$8446,7,0)</f>
        <v>86</v>
      </c>
      <c r="I41" s="35" t="str">
        <f t="shared" si="0"/>
        <v>Tốt</v>
      </c>
      <c r="J41" s="34">
        <f>VLOOKUP(B41,[1]Sheet1!B$4:K$8446,9,0)</f>
        <v>86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2670</v>
      </c>
      <c r="C42" s="32" t="s">
        <v>1112</v>
      </c>
      <c r="D42" s="37">
        <v>39029</v>
      </c>
      <c r="E42" s="34">
        <f>VLOOKUP(B42,[1]Sheet1!B$4:L$8446,4,0)</f>
        <v>80</v>
      </c>
      <c r="F42" s="34">
        <f>VLOOKUP(B42,[1]Sheet1!B$4:F$8446,5,0)</f>
        <v>80</v>
      </c>
      <c r="G42" s="34">
        <f>VLOOKUP(B42,[1]Sheet1!B$4:J$8446,6,0)</f>
        <v>80</v>
      </c>
      <c r="H42" s="34">
        <f>VLOOKUP(B42,[1]Sheet1!B$4:H$8446,7,0)</f>
        <v>80</v>
      </c>
      <c r="I42" s="35" t="str">
        <f t="shared" si="0"/>
        <v>Tốt</v>
      </c>
      <c r="J42" s="34">
        <f>VLOOKUP(B42,[1]Sheet1!B$4:K$8446,9,0)</f>
        <v>80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2671</v>
      </c>
      <c r="C43" s="32" t="s">
        <v>1113</v>
      </c>
      <c r="D43" s="37">
        <v>38686</v>
      </c>
      <c r="E43" s="34">
        <f>VLOOKUP(B43,[1]Sheet1!B$4:L$8446,4,0)</f>
        <v>80</v>
      </c>
      <c r="F43" s="34">
        <f>VLOOKUP(B43,[1]Sheet1!B$4:F$8446,5,0)</f>
        <v>92</v>
      </c>
      <c r="G43" s="34">
        <f>VLOOKUP(B43,[1]Sheet1!B$4:J$8446,6,0)</f>
        <v>90</v>
      </c>
      <c r="H43" s="34">
        <f>VLOOKUP(B43,[1]Sheet1!B$4:H$8446,7,0)</f>
        <v>90</v>
      </c>
      <c r="I43" s="35" t="str">
        <f t="shared" si="0"/>
        <v>Xuất sắc</v>
      </c>
      <c r="J43" s="34">
        <f>VLOOKUP(B43,[1]Sheet1!B$4:K$8446,9,0)</f>
        <v>90</v>
      </c>
      <c r="K43" s="35" t="str">
        <f t="shared" si="1"/>
        <v>Xuất sắc</v>
      </c>
    </row>
    <row r="44" spans="1:11" ht="15.75" x14ac:dyDescent="0.25">
      <c r="A44" s="12">
        <v>32</v>
      </c>
      <c r="B44" s="31" t="s">
        <v>2672</v>
      </c>
      <c r="C44" s="32" t="s">
        <v>1114</v>
      </c>
      <c r="D44" s="37">
        <v>38995</v>
      </c>
      <c r="E44" s="34">
        <f>VLOOKUP(B44,[1]Sheet1!B$4:L$8446,4,0)</f>
        <v>92</v>
      </c>
      <c r="F44" s="34">
        <f>VLOOKUP(B44,[1]Sheet1!B$4:F$8446,5,0)</f>
        <v>92</v>
      </c>
      <c r="G44" s="34">
        <f>VLOOKUP(B44,[1]Sheet1!B$4:J$8446,6,0)</f>
        <v>92</v>
      </c>
      <c r="H44" s="34">
        <f>VLOOKUP(B44,[1]Sheet1!B$4:H$8446,7,0)</f>
        <v>92</v>
      </c>
      <c r="I44" s="35" t="str">
        <f t="shared" si="0"/>
        <v>Xuất sắc</v>
      </c>
      <c r="J44" s="34">
        <f>VLOOKUP(B44,[1]Sheet1!B$4:K$8446,9,0)</f>
        <v>92</v>
      </c>
      <c r="K44" s="35" t="str">
        <f t="shared" si="1"/>
        <v>Xuất sắc</v>
      </c>
    </row>
    <row r="45" spans="1:11" ht="15.75" x14ac:dyDescent="0.25">
      <c r="A45" s="12">
        <v>33</v>
      </c>
      <c r="B45" s="31" t="s">
        <v>2673</v>
      </c>
      <c r="C45" s="32" t="s">
        <v>840</v>
      </c>
      <c r="D45" s="37">
        <v>38957</v>
      </c>
      <c r="E45" s="34">
        <f>VLOOKUP(B45,[1]Sheet1!B$4:L$8446,4,0)</f>
        <v>80</v>
      </c>
      <c r="F45" s="34">
        <f>VLOOKUP(B45,[1]Sheet1!B$4:F$8446,5,0)</f>
        <v>80</v>
      </c>
      <c r="G45" s="34">
        <f>VLOOKUP(B45,[1]Sheet1!B$4:J$8446,6,0)</f>
        <v>80</v>
      </c>
      <c r="H45" s="34">
        <f>VLOOKUP(B45,[1]Sheet1!B$4:H$8446,7,0)</f>
        <v>80</v>
      </c>
      <c r="I45" s="35" t="str">
        <f t="shared" si="0"/>
        <v>Tốt</v>
      </c>
      <c r="J45" s="34">
        <f>VLOOKUP(B45,[1]Sheet1!B$4:K$8446,9,0)</f>
        <v>80</v>
      </c>
      <c r="K45" s="35" t="str">
        <f t="shared" si="1"/>
        <v>Tốt</v>
      </c>
    </row>
    <row r="46" spans="1:11" ht="15.75" x14ac:dyDescent="0.25">
      <c r="A46" s="12">
        <v>34</v>
      </c>
      <c r="B46" s="31" t="s">
        <v>2674</v>
      </c>
      <c r="C46" s="32" t="s">
        <v>1115</v>
      </c>
      <c r="D46" s="37">
        <v>38859</v>
      </c>
      <c r="E46" s="34">
        <f>VLOOKUP(B46,[1]Sheet1!B$4:L$8446,4,0)</f>
        <v>94</v>
      </c>
      <c r="F46" s="34">
        <f>VLOOKUP(B46,[1]Sheet1!B$4:F$8446,5,0)</f>
        <v>94</v>
      </c>
      <c r="G46" s="34">
        <f>VLOOKUP(B46,[1]Sheet1!B$4:J$8446,6,0)</f>
        <v>94</v>
      </c>
      <c r="H46" s="34">
        <f>VLOOKUP(B46,[1]Sheet1!B$4:H$8446,7,0)</f>
        <v>94</v>
      </c>
      <c r="I46" s="35" t="str">
        <f t="shared" si="0"/>
        <v>Xuất sắc</v>
      </c>
      <c r="J46" s="34">
        <f>VLOOKUP(B46,[1]Sheet1!B$4:K$8446,9,0)</f>
        <v>94</v>
      </c>
      <c r="K46" s="35" t="str">
        <f t="shared" si="1"/>
        <v>Xuất sắc</v>
      </c>
    </row>
    <row r="47" spans="1:11" ht="15.75" x14ac:dyDescent="0.25">
      <c r="A47" s="12">
        <v>35</v>
      </c>
      <c r="B47" s="31" t="s">
        <v>2675</v>
      </c>
      <c r="C47" s="32" t="s">
        <v>1116</v>
      </c>
      <c r="D47" s="37">
        <v>38784</v>
      </c>
      <c r="E47" s="34">
        <f>VLOOKUP(B47,[1]Sheet1!B$4:L$8446,4,0)</f>
        <v>85</v>
      </c>
      <c r="F47" s="34">
        <f>VLOOKUP(B47,[1]Sheet1!B$4:F$8446,5,0)</f>
        <v>87</v>
      </c>
      <c r="G47" s="34">
        <f>VLOOKUP(B47,[1]Sheet1!B$4:J$8446,6,0)</f>
        <v>85</v>
      </c>
      <c r="H47" s="34">
        <f>VLOOKUP(B47,[1]Sheet1!B$4:H$8446,7,0)</f>
        <v>85</v>
      </c>
      <c r="I47" s="35" t="str">
        <f t="shared" si="0"/>
        <v>Tốt</v>
      </c>
      <c r="J47" s="34">
        <f>VLOOKUP(B47,[1]Sheet1!B$4:K$8446,9,0)</f>
        <v>85</v>
      </c>
      <c r="K47" s="35" t="str">
        <f t="shared" si="1"/>
        <v>Tốt</v>
      </c>
    </row>
    <row r="48" spans="1:11" ht="15.75" x14ac:dyDescent="0.25">
      <c r="A48" s="12">
        <v>36</v>
      </c>
      <c r="B48" s="31" t="s">
        <v>2676</v>
      </c>
      <c r="C48" s="32" t="s">
        <v>1117</v>
      </c>
      <c r="D48" s="37">
        <v>39032</v>
      </c>
      <c r="E48" s="34">
        <f>VLOOKUP(B48,[1]Sheet1!B$4:L$8446,4,0)</f>
        <v>80</v>
      </c>
      <c r="F48" s="34">
        <f>VLOOKUP(B48,[1]Sheet1!B$4:F$8446,5,0)</f>
        <v>82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2677</v>
      </c>
      <c r="C49" s="32" t="s">
        <v>1118</v>
      </c>
      <c r="D49" s="37">
        <v>38811</v>
      </c>
      <c r="E49" s="34">
        <f>VLOOKUP(B49,[1]Sheet1!B$4:L$8446,4,0)</f>
        <v>84</v>
      </c>
      <c r="F49" s="34">
        <f>VLOOKUP(B49,[1]Sheet1!B$4:F$8446,5,0)</f>
        <v>79</v>
      </c>
      <c r="G49" s="34">
        <f>VLOOKUP(B49,[1]Sheet1!B$4:J$8446,6,0)</f>
        <v>79</v>
      </c>
      <c r="H49" s="34">
        <f>VLOOKUP(B49,[1]Sheet1!B$4:H$8446,7,0)</f>
        <v>79</v>
      </c>
      <c r="I49" s="35" t="str">
        <f t="shared" si="0"/>
        <v>Khá</v>
      </c>
      <c r="J49" s="34">
        <f>VLOOKUP(B49,[1]Sheet1!B$4:K$8446,9,0)</f>
        <v>79</v>
      </c>
      <c r="K49" s="35" t="str">
        <f t="shared" si="1"/>
        <v>Khá</v>
      </c>
    </row>
    <row r="50" spans="1:11" ht="15.75" x14ac:dyDescent="0.25">
      <c r="A50" s="12">
        <v>38</v>
      </c>
      <c r="B50" s="31" t="s">
        <v>2678</v>
      </c>
      <c r="C50" s="32" t="s">
        <v>1119</v>
      </c>
      <c r="D50" s="37">
        <v>38946</v>
      </c>
      <c r="E50" s="34">
        <f>VLOOKUP(B50,[1]Sheet1!B$4:L$8446,4,0)</f>
        <v>83</v>
      </c>
      <c r="F50" s="34">
        <f>VLOOKUP(B50,[1]Sheet1!B$4:F$8446,5,0)</f>
        <v>89</v>
      </c>
      <c r="G50" s="34">
        <f>VLOOKUP(B50,[1]Sheet1!B$4:J$8446,6,0)</f>
        <v>93</v>
      </c>
      <c r="H50" s="34">
        <f>VLOOKUP(B50,[1]Sheet1!B$4:H$8446,7,0)</f>
        <v>93</v>
      </c>
      <c r="I50" s="35" t="str">
        <f t="shared" si="0"/>
        <v>Xuất sắc</v>
      </c>
      <c r="J50" s="34">
        <f>VLOOKUP(B50,[1]Sheet1!B$4:K$8446,9,0)</f>
        <v>93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2679</v>
      </c>
      <c r="C51" s="32" t="s">
        <v>1120</v>
      </c>
      <c r="D51" s="37">
        <v>39046</v>
      </c>
      <c r="E51" s="34">
        <f>VLOOKUP(B51,[1]Sheet1!B$4:L$8446,4,0)</f>
        <v>80</v>
      </c>
      <c r="F51" s="34">
        <f>VLOOKUP(B51,[1]Sheet1!B$4:F$8446,5,0)</f>
        <v>82</v>
      </c>
      <c r="G51" s="34">
        <f>VLOOKUP(B51,[1]Sheet1!B$4:J$8446,6,0)</f>
        <v>80</v>
      </c>
      <c r="H51" s="34">
        <f>VLOOKUP(B51,[1]Sheet1!B$4:H$8446,7,0)</f>
        <v>80</v>
      </c>
      <c r="I51" s="35" t="str">
        <f t="shared" si="0"/>
        <v>Tốt</v>
      </c>
      <c r="J51" s="34">
        <f>VLOOKUP(B51,[1]Sheet1!B$4:K$8446,9,0)</f>
        <v>80</v>
      </c>
      <c r="K51" s="35" t="str">
        <f t="shared" si="1"/>
        <v>Tốt</v>
      </c>
    </row>
    <row r="53" spans="1:11" x14ac:dyDescent="0.25">
      <c r="A53" s="43" t="s">
        <v>711</v>
      </c>
      <c r="B53" s="43"/>
      <c r="C53" s="43"/>
    </row>
  </sheetData>
  <mergeCells count="19">
    <mergeCell ref="A6:K6"/>
    <mergeCell ref="A1:D1"/>
    <mergeCell ref="G1:K1"/>
    <mergeCell ref="A2:D2"/>
    <mergeCell ref="G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1FAAB-AA38-442F-AEFC-D4E9CE3F21E1}">
  <dimension ref="A1:K54"/>
  <sheetViews>
    <sheetView topLeftCell="A3" workbookViewId="0">
      <selection activeCell="M16" sqref="M16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6" width="5.375" style="4" bestFit="1" customWidth="1"/>
    <col min="7" max="7" width="6.375" style="4" customWidth="1"/>
    <col min="8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40" t="s">
        <v>0</v>
      </c>
      <c r="B1" s="40"/>
      <c r="C1" s="40"/>
      <c r="D1" s="40"/>
      <c r="G1" s="41" t="s">
        <v>2</v>
      </c>
      <c r="H1" s="41"/>
      <c r="I1" s="41"/>
      <c r="J1" s="41"/>
      <c r="K1" s="41"/>
    </row>
    <row r="2" spans="1:11" ht="16.5" x14ac:dyDescent="0.25">
      <c r="A2" s="42" t="s">
        <v>1</v>
      </c>
      <c r="B2" s="42"/>
      <c r="C2" s="42"/>
      <c r="D2" s="42"/>
      <c r="G2" s="41" t="s">
        <v>3</v>
      </c>
      <c r="H2" s="41"/>
      <c r="I2" s="41"/>
      <c r="J2" s="41"/>
      <c r="K2" s="41"/>
    </row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2816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17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10" spans="1:11" ht="15.75" x14ac:dyDescent="0.25">
      <c r="A10" s="44" t="s">
        <v>5</v>
      </c>
      <c r="B10" s="45" t="s">
        <v>6</v>
      </c>
      <c r="C10" s="45" t="s">
        <v>7</v>
      </c>
      <c r="D10" s="45" t="s">
        <v>8</v>
      </c>
      <c r="E10" s="46" t="s">
        <v>1158</v>
      </c>
      <c r="F10" s="46" t="s">
        <v>1157</v>
      </c>
      <c r="G10" s="46" t="s">
        <v>1156</v>
      </c>
      <c r="H10" s="45" t="s">
        <v>10</v>
      </c>
      <c r="I10" s="45"/>
      <c r="J10" s="45" t="s">
        <v>10</v>
      </c>
      <c r="K10" s="45"/>
    </row>
    <row r="11" spans="1:11" ht="36.75" customHeight="1" x14ac:dyDescent="0.25">
      <c r="A11" s="44"/>
      <c r="B11" s="45"/>
      <c r="C11" s="45"/>
      <c r="D11" s="45"/>
      <c r="E11" s="47"/>
      <c r="F11" s="47"/>
      <c r="G11" s="47"/>
      <c r="H11" s="45" t="s">
        <v>11</v>
      </c>
      <c r="I11" s="45"/>
      <c r="J11" s="45" t="s">
        <v>26</v>
      </c>
      <c r="K11" s="45"/>
    </row>
    <row r="12" spans="1:11" ht="15.75" x14ac:dyDescent="0.25">
      <c r="A12" s="44"/>
      <c r="B12" s="45"/>
      <c r="C12" s="45"/>
      <c r="D12" s="45"/>
      <c r="E12" s="48"/>
      <c r="F12" s="48"/>
      <c r="G12" s="48"/>
      <c r="H12" s="5" t="s">
        <v>9</v>
      </c>
      <c r="I12" s="5" t="s">
        <v>12</v>
      </c>
      <c r="J12" s="5" t="s">
        <v>9</v>
      </c>
      <c r="K12" s="5" t="s">
        <v>12</v>
      </c>
    </row>
    <row r="13" spans="1:11" ht="15.75" x14ac:dyDescent="0.25">
      <c r="A13" s="12">
        <v>1</v>
      </c>
      <c r="B13" s="31" t="s">
        <v>2680</v>
      </c>
      <c r="C13" s="32" t="s">
        <v>1121</v>
      </c>
      <c r="D13" s="37">
        <v>38985</v>
      </c>
      <c r="E13" s="34">
        <f>VLOOKUP(B13,[1]Sheet1!B$4:L$8446,4,0)</f>
        <v>90</v>
      </c>
      <c r="F13" s="34">
        <f>VLOOKUP(B13,[1]Sheet1!B$4:F$8446,5,0)</f>
        <v>90</v>
      </c>
      <c r="G13" s="34">
        <f>VLOOKUP(B13,[1]Sheet1!B$4:J$8446,6,0)</f>
        <v>87</v>
      </c>
      <c r="H13" s="34">
        <f>VLOOKUP(B13,[1]Sheet1!B$4:H$8446,7,0)</f>
        <v>87</v>
      </c>
      <c r="I13" s="35" t="str">
        <f t="shared" ref="I13:I52" si="0">IF(H13&gt;=90,"Xuất sắc",IF(H13&gt;=80,"Tốt", IF(H13&gt;=65,"Khá",IF(H13&gt;=50,"Trung bình", IF(H13&gt;=35, "Yếu", "Kém")))))</f>
        <v>Tốt</v>
      </c>
      <c r="J13" s="34">
        <f>VLOOKUP(B13,[1]Sheet1!B$4:K$8446,9,0)</f>
        <v>87</v>
      </c>
      <c r="K13" s="35" t="str">
        <f t="shared" ref="K13:K52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31" t="s">
        <v>2681</v>
      </c>
      <c r="C14" s="32" t="s">
        <v>1122</v>
      </c>
      <c r="D14" s="37">
        <v>38777</v>
      </c>
      <c r="E14" s="34">
        <f>VLOOKUP(B14,[1]Sheet1!B$4:L$8446,4,0)</f>
        <v>92</v>
      </c>
      <c r="F14" s="34">
        <f>VLOOKUP(B14,[1]Sheet1!B$4:F$8446,5,0)</f>
        <v>92</v>
      </c>
      <c r="G14" s="34">
        <f>VLOOKUP(B14,[1]Sheet1!B$4:J$8446,6,0)</f>
        <v>92</v>
      </c>
      <c r="H14" s="34">
        <f>VLOOKUP(B14,[1]Sheet1!B$4:H$8446,7,0)</f>
        <v>92</v>
      </c>
      <c r="I14" s="35" t="str">
        <f t="shared" si="0"/>
        <v>Xuất sắc</v>
      </c>
      <c r="J14" s="34">
        <f>VLOOKUP(B14,[1]Sheet1!B$4:K$8446,9,0)</f>
        <v>92</v>
      </c>
      <c r="K14" s="35" t="str">
        <f t="shared" si="1"/>
        <v>Xuất sắc</v>
      </c>
    </row>
    <row r="15" spans="1:11" ht="15.75" x14ac:dyDescent="0.25">
      <c r="A15" s="12">
        <v>3</v>
      </c>
      <c r="B15" s="31" t="s">
        <v>2682</v>
      </c>
      <c r="C15" s="32" t="s">
        <v>1125</v>
      </c>
      <c r="D15" s="37">
        <v>38917</v>
      </c>
      <c r="E15" s="34">
        <f>VLOOKUP(B15,[1]Sheet1!B$4:L$8446,4,0)</f>
        <v>80</v>
      </c>
      <c r="F15" s="34">
        <f>VLOOKUP(B15,[1]Sheet1!B$4:F$8446,5,0)</f>
        <v>90</v>
      </c>
      <c r="G15" s="34">
        <f>VLOOKUP(B15,[1]Sheet1!B$4:J$8446,6,0)</f>
        <v>80</v>
      </c>
      <c r="H15" s="34">
        <f>VLOOKUP(B15,[1]Sheet1!B$4:H$8446,7,0)</f>
        <v>80</v>
      </c>
      <c r="I15" s="35" t="str">
        <f t="shared" si="0"/>
        <v>Tốt</v>
      </c>
      <c r="J15" s="34">
        <f>VLOOKUP(B15,[1]Sheet1!B$4:K$8446,9,0)</f>
        <v>80</v>
      </c>
      <c r="K15" s="35" t="str">
        <f t="shared" si="1"/>
        <v>Tốt</v>
      </c>
    </row>
    <row r="16" spans="1:11" ht="15.75" x14ac:dyDescent="0.25">
      <c r="A16" s="12">
        <v>4</v>
      </c>
      <c r="B16" s="31" t="s">
        <v>2683</v>
      </c>
      <c r="C16" s="32" t="s">
        <v>1126</v>
      </c>
      <c r="D16" s="37">
        <v>38736</v>
      </c>
      <c r="E16" s="34">
        <f>VLOOKUP(B16,[1]Sheet1!B$4:L$8446,4,0)</f>
        <v>0</v>
      </c>
      <c r="F16" s="34">
        <f>VLOOKUP(B16,[1]Sheet1!B$4:F$8446,5,0)</f>
        <v>0</v>
      </c>
      <c r="G16" s="34">
        <f>VLOOKUP(B16,[1]Sheet1!B$4:J$8446,6,0)</f>
        <v>0</v>
      </c>
      <c r="H16" s="34">
        <f>VLOOKUP(B16,[1]Sheet1!B$4:H$8446,7,0)</f>
        <v>0</v>
      </c>
      <c r="I16" s="35" t="str">
        <f t="shared" si="0"/>
        <v>Kém</v>
      </c>
      <c r="J16" s="34">
        <f>VLOOKUP(B16,[1]Sheet1!B$4:K$8446,9,0)</f>
        <v>0</v>
      </c>
      <c r="K16" s="35" t="str">
        <f t="shared" si="1"/>
        <v>Kém</v>
      </c>
    </row>
    <row r="17" spans="1:11" ht="15.75" x14ac:dyDescent="0.25">
      <c r="A17" s="12">
        <v>5</v>
      </c>
      <c r="B17" s="31" t="s">
        <v>2684</v>
      </c>
      <c r="C17" s="32" t="s">
        <v>920</v>
      </c>
      <c r="D17" s="37">
        <v>39070</v>
      </c>
      <c r="E17" s="34">
        <f>VLOOKUP(B17,[1]Sheet1!B$4:L$8446,4,0)</f>
        <v>96</v>
      </c>
      <c r="F17" s="34">
        <f>VLOOKUP(B17,[1]Sheet1!B$4:F$8446,5,0)</f>
        <v>96</v>
      </c>
      <c r="G17" s="34">
        <f>VLOOKUP(B17,[1]Sheet1!B$4:J$8446,6,0)</f>
        <v>86</v>
      </c>
      <c r="H17" s="34">
        <f>VLOOKUP(B17,[1]Sheet1!B$4:H$8446,7,0)</f>
        <v>86</v>
      </c>
      <c r="I17" s="35" t="str">
        <f t="shared" si="0"/>
        <v>Tốt</v>
      </c>
      <c r="J17" s="34">
        <f>VLOOKUP(B17,[1]Sheet1!B$4:K$8446,9,0)</f>
        <v>86</v>
      </c>
      <c r="K17" s="35" t="str">
        <f t="shared" si="1"/>
        <v>Tốt</v>
      </c>
    </row>
    <row r="18" spans="1:11" ht="15.75" x14ac:dyDescent="0.25">
      <c r="A18" s="12">
        <v>6</v>
      </c>
      <c r="B18" s="31" t="s">
        <v>2685</v>
      </c>
      <c r="C18" s="32" t="s">
        <v>814</v>
      </c>
      <c r="D18" s="37">
        <v>38853</v>
      </c>
      <c r="E18" s="34">
        <f>VLOOKUP(B18,[1]Sheet1!B$4:L$8446,4,0)</f>
        <v>90</v>
      </c>
      <c r="F18" s="34">
        <f>VLOOKUP(B18,[1]Sheet1!B$4:F$8446,5,0)</f>
        <v>90</v>
      </c>
      <c r="G18" s="34">
        <f>VLOOKUP(B18,[1]Sheet1!B$4:J$8446,6,0)</f>
        <v>90</v>
      </c>
      <c r="H18" s="34">
        <f>VLOOKUP(B18,[1]Sheet1!B$4:H$8446,7,0)</f>
        <v>90</v>
      </c>
      <c r="I18" s="35" t="str">
        <f t="shared" si="0"/>
        <v>Xuất sắc</v>
      </c>
      <c r="J18" s="34">
        <f>VLOOKUP(B18,[1]Sheet1!B$4:K$8446,9,0)</f>
        <v>90</v>
      </c>
      <c r="K18" s="35" t="str">
        <f t="shared" si="1"/>
        <v>Xuất sắc</v>
      </c>
    </row>
    <row r="19" spans="1:11" ht="15.75" x14ac:dyDescent="0.25">
      <c r="A19" s="12">
        <v>7</v>
      </c>
      <c r="B19" s="31" t="s">
        <v>2686</v>
      </c>
      <c r="C19" s="32" t="s">
        <v>1123</v>
      </c>
      <c r="D19" s="37">
        <v>38731</v>
      </c>
      <c r="E19" s="34">
        <f>VLOOKUP(B19,[1]Sheet1!B$4:L$8446,4,0)</f>
        <v>70</v>
      </c>
      <c r="F19" s="34">
        <f>VLOOKUP(B19,[1]Sheet1!B$4:F$8446,5,0)</f>
        <v>80</v>
      </c>
      <c r="G19" s="34">
        <f>VLOOKUP(B19,[1]Sheet1!B$4:J$8446,6,0)</f>
        <v>80</v>
      </c>
      <c r="H19" s="34">
        <f>VLOOKUP(B19,[1]Sheet1!B$4:H$8446,7,0)</f>
        <v>80</v>
      </c>
      <c r="I19" s="35" t="str">
        <f t="shared" si="0"/>
        <v>Tốt</v>
      </c>
      <c r="J19" s="34">
        <f>VLOOKUP(B19,[1]Sheet1!B$4:K$8446,9,0)</f>
        <v>80</v>
      </c>
      <c r="K19" s="35" t="str">
        <f t="shared" si="1"/>
        <v>Tốt</v>
      </c>
    </row>
    <row r="20" spans="1:11" ht="15.75" x14ac:dyDescent="0.25">
      <c r="A20" s="12">
        <v>8</v>
      </c>
      <c r="B20" s="31" t="s">
        <v>2687</v>
      </c>
      <c r="C20" s="32" t="s">
        <v>1124</v>
      </c>
      <c r="D20" s="37">
        <v>39000</v>
      </c>
      <c r="E20" s="34">
        <f>VLOOKUP(B20,[1]Sheet1!B$4:L$8446,4,0)</f>
        <v>80</v>
      </c>
      <c r="F20" s="34">
        <f>VLOOKUP(B20,[1]Sheet1!B$4:F$8446,5,0)</f>
        <v>80</v>
      </c>
      <c r="G20" s="34">
        <f>VLOOKUP(B20,[1]Sheet1!B$4:J$8446,6,0)</f>
        <v>80</v>
      </c>
      <c r="H20" s="34">
        <f>VLOOKUP(B20,[1]Sheet1!B$4:H$8446,7,0)</f>
        <v>80</v>
      </c>
      <c r="I20" s="35" t="str">
        <f t="shared" si="0"/>
        <v>Tốt</v>
      </c>
      <c r="J20" s="34">
        <f>VLOOKUP(B20,[1]Sheet1!B$4:K$8446,9,0)</f>
        <v>80</v>
      </c>
      <c r="K20" s="35" t="str">
        <f t="shared" si="1"/>
        <v>Tốt</v>
      </c>
    </row>
    <row r="21" spans="1:11" ht="15.75" x14ac:dyDescent="0.25">
      <c r="A21" s="12">
        <v>9</v>
      </c>
      <c r="B21" s="31" t="s">
        <v>2688</v>
      </c>
      <c r="C21" s="32" t="s">
        <v>1127</v>
      </c>
      <c r="D21" s="37">
        <v>38834</v>
      </c>
      <c r="E21" s="34">
        <f>VLOOKUP(B21,[1]Sheet1!B$4:L$8446,4,0)</f>
        <v>80</v>
      </c>
      <c r="F21" s="34">
        <f>VLOOKUP(B21,[1]Sheet1!B$4:F$8446,5,0)</f>
        <v>80</v>
      </c>
      <c r="G21" s="34">
        <f>VLOOKUP(B21,[1]Sheet1!B$4:J$8446,6,0)</f>
        <v>80</v>
      </c>
      <c r="H21" s="34">
        <f>VLOOKUP(B21,[1]Sheet1!B$4:H$8446,7,0)</f>
        <v>80</v>
      </c>
      <c r="I21" s="35" t="str">
        <f t="shared" si="0"/>
        <v>Tốt</v>
      </c>
      <c r="J21" s="34">
        <f>VLOOKUP(B21,[1]Sheet1!B$4:K$8446,9,0)</f>
        <v>80</v>
      </c>
      <c r="K21" s="35" t="str">
        <f t="shared" si="1"/>
        <v>Tốt</v>
      </c>
    </row>
    <row r="22" spans="1:11" ht="15.75" x14ac:dyDescent="0.25">
      <c r="A22" s="12">
        <v>10</v>
      </c>
      <c r="B22" s="31" t="s">
        <v>2689</v>
      </c>
      <c r="C22" s="32" t="s">
        <v>1128</v>
      </c>
      <c r="D22" s="37">
        <v>38980</v>
      </c>
      <c r="E22" s="34">
        <f>VLOOKUP(B22,[1]Sheet1!B$4:L$8446,4,0)</f>
        <v>90</v>
      </c>
      <c r="F22" s="34">
        <f>VLOOKUP(B22,[1]Sheet1!B$4:F$8446,5,0)</f>
        <v>90</v>
      </c>
      <c r="G22" s="34">
        <f>VLOOKUP(B22,[1]Sheet1!B$4:J$8446,6,0)</f>
        <v>90</v>
      </c>
      <c r="H22" s="34">
        <f>VLOOKUP(B22,[1]Sheet1!B$4:H$8446,7,0)</f>
        <v>90</v>
      </c>
      <c r="I22" s="35" t="str">
        <f t="shared" si="0"/>
        <v>Xuất sắc</v>
      </c>
      <c r="J22" s="34">
        <f>VLOOKUP(B22,[1]Sheet1!B$4:K$8446,9,0)</f>
        <v>90</v>
      </c>
      <c r="K22" s="35" t="str">
        <f t="shared" si="1"/>
        <v>Xuất sắc</v>
      </c>
    </row>
    <row r="23" spans="1:11" ht="15.75" x14ac:dyDescent="0.25">
      <c r="A23" s="12">
        <v>11</v>
      </c>
      <c r="B23" s="31" t="s">
        <v>2690</v>
      </c>
      <c r="C23" s="32" t="s">
        <v>1129</v>
      </c>
      <c r="D23" s="37">
        <v>38975</v>
      </c>
      <c r="E23" s="34">
        <f>VLOOKUP(B23,[1]Sheet1!B$4:L$8446,4,0)</f>
        <v>94</v>
      </c>
      <c r="F23" s="34">
        <f>VLOOKUP(B23,[1]Sheet1!B$4:F$8446,5,0)</f>
        <v>94</v>
      </c>
      <c r="G23" s="34">
        <f>VLOOKUP(B23,[1]Sheet1!B$4:J$8446,6,0)</f>
        <v>94</v>
      </c>
      <c r="H23" s="34">
        <f>VLOOKUP(B23,[1]Sheet1!B$4:H$8446,7,0)</f>
        <v>94</v>
      </c>
      <c r="I23" s="35" t="str">
        <f t="shared" si="0"/>
        <v>Xuất sắc</v>
      </c>
      <c r="J23" s="34">
        <f>VLOOKUP(B23,[1]Sheet1!B$4:K$8446,9,0)</f>
        <v>94</v>
      </c>
      <c r="K23" s="35" t="str">
        <f t="shared" si="1"/>
        <v>Xuất sắc</v>
      </c>
    </row>
    <row r="24" spans="1:11" ht="15.75" x14ac:dyDescent="0.25">
      <c r="A24" s="12">
        <v>12</v>
      </c>
      <c r="B24" s="31" t="s">
        <v>2691</v>
      </c>
      <c r="C24" s="32" t="s">
        <v>165</v>
      </c>
      <c r="D24" s="37">
        <v>39007</v>
      </c>
      <c r="E24" s="34">
        <f>VLOOKUP(B24,[1]Sheet1!B$4:L$8446,4,0)</f>
        <v>70</v>
      </c>
      <c r="F24" s="34">
        <f>VLOOKUP(B24,[1]Sheet1!B$4:F$8446,5,0)</f>
        <v>80</v>
      </c>
      <c r="G24" s="34">
        <f>VLOOKUP(B24,[1]Sheet1!B$4:J$8446,6,0)</f>
        <v>80</v>
      </c>
      <c r="H24" s="34">
        <f>VLOOKUP(B24,[1]Sheet1!B$4:H$8446,7,0)</f>
        <v>80</v>
      </c>
      <c r="I24" s="35" t="str">
        <f t="shared" si="0"/>
        <v>Tốt</v>
      </c>
      <c r="J24" s="34">
        <f>VLOOKUP(B24,[1]Sheet1!B$4:K$8446,9,0)</f>
        <v>80</v>
      </c>
      <c r="K24" s="35" t="str">
        <f t="shared" si="1"/>
        <v>Tốt</v>
      </c>
    </row>
    <row r="25" spans="1:11" ht="15.75" x14ac:dyDescent="0.25">
      <c r="A25" s="12">
        <v>13</v>
      </c>
      <c r="B25" s="31" t="s">
        <v>2692</v>
      </c>
      <c r="C25" s="32" t="s">
        <v>754</v>
      </c>
      <c r="D25" s="37">
        <v>38881</v>
      </c>
      <c r="E25" s="34">
        <f>VLOOKUP(B25,[1]Sheet1!B$4:L$8446,4,0)</f>
        <v>77</v>
      </c>
      <c r="F25" s="34">
        <f>VLOOKUP(B25,[1]Sheet1!B$4:F$8446,5,0)</f>
        <v>77</v>
      </c>
      <c r="G25" s="34">
        <f>VLOOKUP(B25,[1]Sheet1!B$4:J$8446,6,0)</f>
        <v>77</v>
      </c>
      <c r="H25" s="34">
        <f>VLOOKUP(B25,[1]Sheet1!B$4:H$8446,7,0)</f>
        <v>77</v>
      </c>
      <c r="I25" s="35" t="str">
        <f t="shared" si="0"/>
        <v>Khá</v>
      </c>
      <c r="J25" s="34">
        <f>VLOOKUP(B25,[1]Sheet1!B$4:K$8446,9,0)</f>
        <v>77</v>
      </c>
      <c r="K25" s="35" t="str">
        <f t="shared" si="1"/>
        <v>Khá</v>
      </c>
    </row>
    <row r="26" spans="1:11" ht="15.75" x14ac:dyDescent="0.25">
      <c r="A26" s="12">
        <v>14</v>
      </c>
      <c r="B26" s="31" t="s">
        <v>2693</v>
      </c>
      <c r="C26" s="32" t="s">
        <v>1130</v>
      </c>
      <c r="D26" s="37">
        <v>38930</v>
      </c>
      <c r="E26" s="34">
        <f>VLOOKUP(B26,[1]Sheet1!B$4:L$8446,4,0)</f>
        <v>80</v>
      </c>
      <c r="F26" s="34">
        <f>VLOOKUP(B26,[1]Sheet1!B$4:F$8446,5,0)</f>
        <v>90</v>
      </c>
      <c r="G26" s="34">
        <f>VLOOKUP(B26,[1]Sheet1!B$4:J$8446,6,0)</f>
        <v>80</v>
      </c>
      <c r="H26" s="34">
        <f>VLOOKUP(B26,[1]Sheet1!B$4:H$8446,7,0)</f>
        <v>80</v>
      </c>
      <c r="I26" s="35" t="str">
        <f t="shared" si="0"/>
        <v>Tốt</v>
      </c>
      <c r="J26" s="34">
        <f>VLOOKUP(B26,[1]Sheet1!B$4:K$8446,9,0)</f>
        <v>80</v>
      </c>
      <c r="K26" s="35" t="str">
        <f t="shared" si="1"/>
        <v>Tốt</v>
      </c>
    </row>
    <row r="27" spans="1:11" ht="15.75" x14ac:dyDescent="0.25">
      <c r="A27" s="12">
        <v>15</v>
      </c>
      <c r="B27" s="31" t="s">
        <v>2694</v>
      </c>
      <c r="C27" s="32" t="s">
        <v>1131</v>
      </c>
      <c r="D27" s="37">
        <v>38956</v>
      </c>
      <c r="E27" s="34">
        <f>VLOOKUP(B27,[1]Sheet1!B$4:L$8446,4,0)</f>
        <v>96</v>
      </c>
      <c r="F27" s="34">
        <f>VLOOKUP(B27,[1]Sheet1!B$4:F$8446,5,0)</f>
        <v>96</v>
      </c>
      <c r="G27" s="34">
        <f>VLOOKUP(B27,[1]Sheet1!B$4:J$8446,6,0)</f>
        <v>96</v>
      </c>
      <c r="H27" s="34">
        <f>VLOOKUP(B27,[1]Sheet1!B$4:H$8446,7,0)</f>
        <v>96</v>
      </c>
      <c r="I27" s="35" t="str">
        <f t="shared" si="0"/>
        <v>Xuất sắc</v>
      </c>
      <c r="J27" s="34">
        <f>VLOOKUP(B27,[1]Sheet1!B$4:K$8446,9,0)</f>
        <v>96</v>
      </c>
      <c r="K27" s="35" t="str">
        <f t="shared" si="1"/>
        <v>Xuất sắc</v>
      </c>
    </row>
    <row r="28" spans="1:11" ht="15.75" x14ac:dyDescent="0.25">
      <c r="A28" s="12">
        <v>16</v>
      </c>
      <c r="B28" s="31" t="s">
        <v>2695</v>
      </c>
      <c r="C28" s="32" t="s">
        <v>1132</v>
      </c>
      <c r="D28" s="37">
        <v>38808</v>
      </c>
      <c r="E28" s="34">
        <f>VLOOKUP(B28,[1]Sheet1!B$4:L$8446,4,0)</f>
        <v>82</v>
      </c>
      <c r="F28" s="34">
        <f>VLOOKUP(B28,[1]Sheet1!B$4:F$8446,5,0)</f>
        <v>92</v>
      </c>
      <c r="G28" s="34">
        <f>VLOOKUP(B28,[1]Sheet1!B$4:J$8446,6,0)</f>
        <v>92</v>
      </c>
      <c r="H28" s="34">
        <f>VLOOKUP(B28,[1]Sheet1!B$4:H$8446,7,0)</f>
        <v>92</v>
      </c>
      <c r="I28" s="35" t="str">
        <f t="shared" si="0"/>
        <v>Xuất sắc</v>
      </c>
      <c r="J28" s="34">
        <f>VLOOKUP(B28,[1]Sheet1!B$4:K$8446,9,0)</f>
        <v>92</v>
      </c>
      <c r="K28" s="35" t="str">
        <f t="shared" si="1"/>
        <v>Xuất sắc</v>
      </c>
    </row>
    <row r="29" spans="1:11" ht="15.75" x14ac:dyDescent="0.25">
      <c r="A29" s="12">
        <v>17</v>
      </c>
      <c r="B29" s="31" t="s">
        <v>2696</v>
      </c>
      <c r="C29" s="32" t="s">
        <v>1133</v>
      </c>
      <c r="D29" s="37">
        <v>38782</v>
      </c>
      <c r="E29" s="34">
        <f>VLOOKUP(B29,[1]Sheet1!B$4:L$8446,4,0)</f>
        <v>77</v>
      </c>
      <c r="F29" s="34">
        <f>VLOOKUP(B29,[1]Sheet1!B$4:F$8446,5,0)</f>
        <v>77</v>
      </c>
      <c r="G29" s="34">
        <f>VLOOKUP(B29,[1]Sheet1!B$4:J$8446,6,0)</f>
        <v>77</v>
      </c>
      <c r="H29" s="34">
        <f>VLOOKUP(B29,[1]Sheet1!B$4:H$8446,7,0)</f>
        <v>77</v>
      </c>
      <c r="I29" s="35" t="str">
        <f t="shared" si="0"/>
        <v>Khá</v>
      </c>
      <c r="J29" s="34">
        <f>VLOOKUP(B29,[1]Sheet1!B$4:K$8446,9,0)</f>
        <v>77</v>
      </c>
      <c r="K29" s="35" t="str">
        <f t="shared" si="1"/>
        <v>Khá</v>
      </c>
    </row>
    <row r="30" spans="1:11" ht="15.75" x14ac:dyDescent="0.25">
      <c r="A30" s="12">
        <v>18</v>
      </c>
      <c r="B30" s="31" t="s">
        <v>2697</v>
      </c>
      <c r="C30" s="32" t="s">
        <v>1134</v>
      </c>
      <c r="D30" s="37">
        <v>38754</v>
      </c>
      <c r="E30" s="34">
        <f>VLOOKUP(B30,[1]Sheet1!B$4:L$8446,4,0)</f>
        <v>80</v>
      </c>
      <c r="F30" s="34">
        <f>VLOOKUP(B30,[1]Sheet1!B$4:F$8446,5,0)</f>
        <v>80</v>
      </c>
      <c r="G30" s="34">
        <f>VLOOKUP(B30,[1]Sheet1!B$4:J$8446,6,0)</f>
        <v>80</v>
      </c>
      <c r="H30" s="34">
        <f>VLOOKUP(B30,[1]Sheet1!B$4:H$8446,7,0)</f>
        <v>80</v>
      </c>
      <c r="I30" s="35" t="str">
        <f t="shared" si="0"/>
        <v>Tốt</v>
      </c>
      <c r="J30" s="34">
        <f>VLOOKUP(B30,[1]Sheet1!B$4:K$8446,9,0)</f>
        <v>80</v>
      </c>
      <c r="K30" s="35" t="str">
        <f t="shared" si="1"/>
        <v>Tốt</v>
      </c>
    </row>
    <row r="31" spans="1:11" ht="15.75" x14ac:dyDescent="0.25">
      <c r="A31" s="12">
        <v>19</v>
      </c>
      <c r="B31" s="31" t="s">
        <v>2698</v>
      </c>
      <c r="C31" s="32" t="s">
        <v>1135</v>
      </c>
      <c r="D31" s="37">
        <v>38975</v>
      </c>
      <c r="E31" s="34">
        <f>VLOOKUP(B31,[1]Sheet1!B$4:L$8446,4,0)</f>
        <v>80</v>
      </c>
      <c r="F31" s="34">
        <f>VLOOKUP(B31,[1]Sheet1!B$4:F$8446,5,0)</f>
        <v>80</v>
      </c>
      <c r="G31" s="34">
        <f>VLOOKUP(B31,[1]Sheet1!B$4:J$8446,6,0)</f>
        <v>80</v>
      </c>
      <c r="H31" s="34">
        <f>VLOOKUP(B31,[1]Sheet1!B$4:H$8446,7,0)</f>
        <v>80</v>
      </c>
      <c r="I31" s="35" t="str">
        <f t="shared" si="0"/>
        <v>Tốt</v>
      </c>
      <c r="J31" s="34">
        <f>VLOOKUP(B31,[1]Sheet1!B$4:K$8446,9,0)</f>
        <v>80</v>
      </c>
      <c r="K31" s="35" t="str">
        <f t="shared" si="1"/>
        <v>Tốt</v>
      </c>
    </row>
    <row r="32" spans="1:11" ht="15.75" x14ac:dyDescent="0.25">
      <c r="A32" s="12">
        <v>20</v>
      </c>
      <c r="B32" s="31" t="s">
        <v>2699</v>
      </c>
      <c r="C32" s="32" t="s">
        <v>1136</v>
      </c>
      <c r="D32" s="37">
        <v>38793</v>
      </c>
      <c r="E32" s="34">
        <f>VLOOKUP(B32,[1]Sheet1!B$4:L$8446,4,0)</f>
        <v>80</v>
      </c>
      <c r="F32" s="34">
        <f>VLOOKUP(B32,[1]Sheet1!B$4:F$8446,5,0)</f>
        <v>90</v>
      </c>
      <c r="G32" s="34">
        <f>VLOOKUP(B32,[1]Sheet1!B$4:J$8446,6,0)</f>
        <v>80</v>
      </c>
      <c r="H32" s="34">
        <f>VLOOKUP(B32,[1]Sheet1!B$4:H$8446,7,0)</f>
        <v>80</v>
      </c>
      <c r="I32" s="35" t="str">
        <f t="shared" si="0"/>
        <v>Tốt</v>
      </c>
      <c r="J32" s="34">
        <f>VLOOKUP(B32,[1]Sheet1!B$4:K$8446,9,0)</f>
        <v>80</v>
      </c>
      <c r="K32" s="35" t="str">
        <f t="shared" si="1"/>
        <v>Tốt</v>
      </c>
    </row>
    <row r="33" spans="1:11" ht="15.75" x14ac:dyDescent="0.25">
      <c r="A33" s="12">
        <v>21</v>
      </c>
      <c r="B33" s="31" t="s">
        <v>2700</v>
      </c>
      <c r="C33" s="32" t="s">
        <v>103</v>
      </c>
      <c r="D33" s="37">
        <v>38722</v>
      </c>
      <c r="E33" s="34">
        <f>VLOOKUP(B33,[1]Sheet1!B$4:L$8446,4,0)</f>
        <v>94</v>
      </c>
      <c r="F33" s="34">
        <f>VLOOKUP(B33,[1]Sheet1!B$4:F$8446,5,0)</f>
        <v>94</v>
      </c>
      <c r="G33" s="34">
        <f>VLOOKUP(B33,[1]Sheet1!B$4:J$8446,6,0)</f>
        <v>84</v>
      </c>
      <c r="H33" s="34">
        <f>VLOOKUP(B33,[1]Sheet1!B$4:H$8446,7,0)</f>
        <v>84</v>
      </c>
      <c r="I33" s="35" t="str">
        <f t="shared" si="0"/>
        <v>Tốt</v>
      </c>
      <c r="J33" s="34">
        <f>VLOOKUP(B33,[1]Sheet1!B$4:K$8446,9,0)</f>
        <v>84</v>
      </c>
      <c r="K33" s="35" t="str">
        <f t="shared" si="1"/>
        <v>Tốt</v>
      </c>
    </row>
    <row r="34" spans="1:11" ht="15.75" x14ac:dyDescent="0.25">
      <c r="A34" s="12">
        <v>22</v>
      </c>
      <c r="B34" s="31" t="s">
        <v>2701</v>
      </c>
      <c r="C34" s="32" t="s">
        <v>1137</v>
      </c>
      <c r="D34" s="37">
        <v>38961</v>
      </c>
      <c r="E34" s="34">
        <f>VLOOKUP(B34,[1]Sheet1!B$4:L$8446,4,0)</f>
        <v>70</v>
      </c>
      <c r="F34" s="34">
        <f>VLOOKUP(B34,[1]Sheet1!B$4:F$8446,5,0)</f>
        <v>80</v>
      </c>
      <c r="G34" s="34">
        <f>VLOOKUP(B34,[1]Sheet1!B$4:J$8446,6,0)</f>
        <v>80</v>
      </c>
      <c r="H34" s="34">
        <f>VLOOKUP(B34,[1]Sheet1!B$4:H$8446,7,0)</f>
        <v>80</v>
      </c>
      <c r="I34" s="35" t="str">
        <f t="shared" si="0"/>
        <v>Tốt</v>
      </c>
      <c r="J34" s="34">
        <f>VLOOKUP(B34,[1]Sheet1!B$4:K$8446,9,0)</f>
        <v>80</v>
      </c>
      <c r="K34" s="35" t="str">
        <f t="shared" si="1"/>
        <v>Tốt</v>
      </c>
    </row>
    <row r="35" spans="1:11" ht="15.75" x14ac:dyDescent="0.25">
      <c r="A35" s="12">
        <v>23</v>
      </c>
      <c r="B35" s="31" t="s">
        <v>2702</v>
      </c>
      <c r="C35" s="32" t="s">
        <v>1138</v>
      </c>
      <c r="D35" s="37">
        <v>38995</v>
      </c>
      <c r="E35" s="34">
        <f>VLOOKUP(B35,[1]Sheet1!B$4:L$8446,4,0)</f>
        <v>100</v>
      </c>
      <c r="F35" s="34">
        <f>VLOOKUP(B35,[1]Sheet1!B$4:F$8446,5,0)</f>
        <v>100</v>
      </c>
      <c r="G35" s="34">
        <f>VLOOKUP(B35,[1]Sheet1!B$4:J$8446,6,0)</f>
        <v>100</v>
      </c>
      <c r="H35" s="34">
        <f>VLOOKUP(B35,[1]Sheet1!B$4:H$8446,7,0)</f>
        <v>100</v>
      </c>
      <c r="I35" s="35" t="str">
        <f t="shared" si="0"/>
        <v>Xuất sắc</v>
      </c>
      <c r="J35" s="34">
        <f>VLOOKUP(B35,[1]Sheet1!B$4:K$8446,9,0)</f>
        <v>100</v>
      </c>
      <c r="K35" s="35" t="str">
        <f t="shared" si="1"/>
        <v>Xuất sắc</v>
      </c>
    </row>
    <row r="36" spans="1:11" ht="15.75" x14ac:dyDescent="0.25">
      <c r="A36" s="12">
        <v>24</v>
      </c>
      <c r="B36" s="31" t="s">
        <v>2703</v>
      </c>
      <c r="C36" s="32" t="s">
        <v>1139</v>
      </c>
      <c r="D36" s="37">
        <v>38796</v>
      </c>
      <c r="E36" s="34">
        <f>VLOOKUP(B36,[1]Sheet1!B$4:L$8446,4,0)</f>
        <v>70</v>
      </c>
      <c r="F36" s="34">
        <f>VLOOKUP(B36,[1]Sheet1!B$4:F$8446,5,0)</f>
        <v>80</v>
      </c>
      <c r="G36" s="34">
        <f>VLOOKUP(B36,[1]Sheet1!B$4:J$8446,6,0)</f>
        <v>80</v>
      </c>
      <c r="H36" s="34">
        <f>VLOOKUP(B36,[1]Sheet1!B$4:H$8446,7,0)</f>
        <v>80</v>
      </c>
      <c r="I36" s="35" t="str">
        <f t="shared" si="0"/>
        <v>Tốt</v>
      </c>
      <c r="J36" s="34">
        <f>VLOOKUP(B36,[1]Sheet1!B$4:K$8446,9,0)</f>
        <v>80</v>
      </c>
      <c r="K36" s="35" t="str">
        <f t="shared" si="1"/>
        <v>Tốt</v>
      </c>
    </row>
    <row r="37" spans="1:11" ht="15.75" x14ac:dyDescent="0.25">
      <c r="A37" s="12">
        <v>25</v>
      </c>
      <c r="B37" s="31" t="s">
        <v>2704</v>
      </c>
      <c r="C37" s="32" t="s">
        <v>1140</v>
      </c>
      <c r="D37" s="37">
        <v>38974</v>
      </c>
      <c r="E37" s="34">
        <f>VLOOKUP(B37,[1]Sheet1!B$4:L$8446,4,0)</f>
        <v>70</v>
      </c>
      <c r="F37" s="34">
        <f>VLOOKUP(B37,[1]Sheet1!B$4:F$8446,5,0)</f>
        <v>80</v>
      </c>
      <c r="G37" s="34">
        <f>VLOOKUP(B37,[1]Sheet1!B$4:J$8446,6,0)</f>
        <v>80</v>
      </c>
      <c r="H37" s="34">
        <f>VLOOKUP(B37,[1]Sheet1!B$4:H$8446,7,0)</f>
        <v>80</v>
      </c>
      <c r="I37" s="35" t="str">
        <f t="shared" si="0"/>
        <v>Tốt</v>
      </c>
      <c r="J37" s="34">
        <f>VLOOKUP(B37,[1]Sheet1!B$4:K$8446,9,0)</f>
        <v>80</v>
      </c>
      <c r="K37" s="35" t="str">
        <f t="shared" si="1"/>
        <v>Tốt</v>
      </c>
    </row>
    <row r="38" spans="1:11" ht="15.75" x14ac:dyDescent="0.25">
      <c r="A38" s="12">
        <v>26</v>
      </c>
      <c r="B38" s="31" t="s">
        <v>2705</v>
      </c>
      <c r="C38" s="32" t="s">
        <v>1141</v>
      </c>
      <c r="D38" s="37">
        <v>39049</v>
      </c>
      <c r="E38" s="34">
        <f>VLOOKUP(B38,[1]Sheet1!B$4:L$8446,4,0)</f>
        <v>80</v>
      </c>
      <c r="F38" s="34">
        <f>VLOOKUP(B38,[1]Sheet1!B$4:F$8446,5,0)</f>
        <v>80</v>
      </c>
      <c r="G38" s="34">
        <f>VLOOKUP(B38,[1]Sheet1!B$4:J$8446,6,0)</f>
        <v>80</v>
      </c>
      <c r="H38" s="34">
        <f>VLOOKUP(B38,[1]Sheet1!B$4:H$8446,7,0)</f>
        <v>80</v>
      </c>
      <c r="I38" s="35" t="str">
        <f t="shared" si="0"/>
        <v>Tốt</v>
      </c>
      <c r="J38" s="34">
        <f>VLOOKUP(B38,[1]Sheet1!B$4:K$8446,9,0)</f>
        <v>80</v>
      </c>
      <c r="K38" s="35" t="str">
        <f t="shared" si="1"/>
        <v>Tốt</v>
      </c>
    </row>
    <row r="39" spans="1:11" ht="15.75" x14ac:dyDescent="0.25">
      <c r="A39" s="12">
        <v>27</v>
      </c>
      <c r="B39" s="31" t="s">
        <v>2706</v>
      </c>
      <c r="C39" s="32" t="s">
        <v>1142</v>
      </c>
      <c r="D39" s="37">
        <v>38739</v>
      </c>
      <c r="E39" s="34">
        <f>VLOOKUP(B39,[1]Sheet1!B$4:L$8446,4,0)</f>
        <v>90</v>
      </c>
      <c r="F39" s="34">
        <f>VLOOKUP(B39,[1]Sheet1!B$4:F$8446,5,0)</f>
        <v>90</v>
      </c>
      <c r="G39" s="34">
        <f>VLOOKUP(B39,[1]Sheet1!B$4:J$8446,6,0)</f>
        <v>90</v>
      </c>
      <c r="H39" s="34">
        <f>VLOOKUP(B39,[1]Sheet1!B$4:H$8446,7,0)</f>
        <v>90</v>
      </c>
      <c r="I39" s="35" t="str">
        <f t="shared" si="0"/>
        <v>Xuất sắc</v>
      </c>
      <c r="J39" s="34">
        <f>VLOOKUP(B39,[1]Sheet1!B$4:K$8446,9,0)</f>
        <v>90</v>
      </c>
      <c r="K39" s="35" t="str">
        <f t="shared" si="1"/>
        <v>Xuất sắc</v>
      </c>
    </row>
    <row r="40" spans="1:11" ht="15.75" x14ac:dyDescent="0.25">
      <c r="A40" s="12">
        <v>28</v>
      </c>
      <c r="B40" s="31" t="s">
        <v>2707</v>
      </c>
      <c r="C40" s="32" t="s">
        <v>1143</v>
      </c>
      <c r="D40" s="37">
        <v>39007</v>
      </c>
      <c r="E40" s="34">
        <f>VLOOKUP(B40,[1]Sheet1!B$4:L$8446,4,0)</f>
        <v>90</v>
      </c>
      <c r="F40" s="34">
        <f>VLOOKUP(B40,[1]Sheet1!B$4:F$8446,5,0)</f>
        <v>87</v>
      </c>
      <c r="G40" s="34">
        <f>VLOOKUP(B40,[1]Sheet1!B$4:J$8446,6,0)</f>
        <v>87</v>
      </c>
      <c r="H40" s="34">
        <f>VLOOKUP(B40,[1]Sheet1!B$4:H$8446,7,0)</f>
        <v>87</v>
      </c>
      <c r="I40" s="35" t="str">
        <f t="shared" si="0"/>
        <v>Tốt</v>
      </c>
      <c r="J40" s="34">
        <f>VLOOKUP(B40,[1]Sheet1!B$4:K$8446,9,0)</f>
        <v>87</v>
      </c>
      <c r="K40" s="35" t="str">
        <f t="shared" si="1"/>
        <v>Tốt</v>
      </c>
    </row>
    <row r="41" spans="1:11" ht="15.75" x14ac:dyDescent="0.25">
      <c r="A41" s="12">
        <v>29</v>
      </c>
      <c r="B41" s="31" t="s">
        <v>2708</v>
      </c>
      <c r="C41" s="32" t="s">
        <v>1144</v>
      </c>
      <c r="D41" s="37">
        <v>38740</v>
      </c>
      <c r="E41" s="34">
        <f>VLOOKUP(B41,[1]Sheet1!B$4:L$8446,4,0)</f>
        <v>80</v>
      </c>
      <c r="F41" s="34">
        <f>VLOOKUP(B41,[1]Sheet1!B$4:F$8446,5,0)</f>
        <v>80</v>
      </c>
      <c r="G41" s="34">
        <f>VLOOKUP(B41,[1]Sheet1!B$4:J$8446,6,0)</f>
        <v>80</v>
      </c>
      <c r="H41" s="34">
        <f>VLOOKUP(B41,[1]Sheet1!B$4:H$8446,7,0)</f>
        <v>80</v>
      </c>
      <c r="I41" s="35" t="str">
        <f t="shared" si="0"/>
        <v>Tốt</v>
      </c>
      <c r="J41" s="34">
        <f>VLOOKUP(B41,[1]Sheet1!B$4:K$8446,9,0)</f>
        <v>80</v>
      </c>
      <c r="K41" s="35" t="str">
        <f t="shared" si="1"/>
        <v>Tốt</v>
      </c>
    </row>
    <row r="42" spans="1:11" ht="15.75" x14ac:dyDescent="0.25">
      <c r="A42" s="12">
        <v>30</v>
      </c>
      <c r="B42" s="31" t="s">
        <v>2709</v>
      </c>
      <c r="C42" s="32" t="s">
        <v>1145</v>
      </c>
      <c r="D42" s="37">
        <v>38855</v>
      </c>
      <c r="E42" s="34">
        <f>VLOOKUP(B42,[1]Sheet1!B$4:L$8446,4,0)</f>
        <v>82</v>
      </c>
      <c r="F42" s="34">
        <f>VLOOKUP(B42,[1]Sheet1!B$4:F$8446,5,0)</f>
        <v>82</v>
      </c>
      <c r="G42" s="34">
        <f>VLOOKUP(B42,[1]Sheet1!B$4:J$8446,6,0)</f>
        <v>82</v>
      </c>
      <c r="H42" s="34">
        <f>VLOOKUP(B42,[1]Sheet1!B$4:H$8446,7,0)</f>
        <v>82</v>
      </c>
      <c r="I42" s="35" t="str">
        <f t="shared" si="0"/>
        <v>Tốt</v>
      </c>
      <c r="J42" s="34">
        <f>VLOOKUP(B42,[1]Sheet1!B$4:K$8446,9,0)</f>
        <v>82</v>
      </c>
      <c r="K42" s="35" t="str">
        <f t="shared" si="1"/>
        <v>Tốt</v>
      </c>
    </row>
    <row r="43" spans="1:11" ht="15.75" x14ac:dyDescent="0.25">
      <c r="A43" s="12">
        <v>31</v>
      </c>
      <c r="B43" s="31" t="s">
        <v>2710</v>
      </c>
      <c r="C43" s="32" t="s">
        <v>1146</v>
      </c>
      <c r="D43" s="37">
        <v>38722</v>
      </c>
      <c r="E43" s="34">
        <f>VLOOKUP(B43,[1]Sheet1!B$4:L$8446,4,0)</f>
        <v>70</v>
      </c>
      <c r="F43" s="34">
        <f>VLOOKUP(B43,[1]Sheet1!B$4:F$8446,5,0)</f>
        <v>77</v>
      </c>
      <c r="G43" s="34">
        <f>VLOOKUP(B43,[1]Sheet1!B$4:J$8446,6,0)</f>
        <v>77</v>
      </c>
      <c r="H43" s="34">
        <f>VLOOKUP(B43,[1]Sheet1!B$4:H$8446,7,0)</f>
        <v>77</v>
      </c>
      <c r="I43" s="35" t="str">
        <f t="shared" si="0"/>
        <v>Khá</v>
      </c>
      <c r="J43" s="34">
        <f>VLOOKUP(B43,[1]Sheet1!B$4:K$8446,9,0)</f>
        <v>77</v>
      </c>
      <c r="K43" s="35" t="str">
        <f t="shared" si="1"/>
        <v>Khá</v>
      </c>
    </row>
    <row r="44" spans="1:11" ht="15.75" x14ac:dyDescent="0.25">
      <c r="A44" s="12">
        <v>32</v>
      </c>
      <c r="B44" s="31" t="s">
        <v>2711</v>
      </c>
      <c r="C44" s="32" t="s">
        <v>737</v>
      </c>
      <c r="D44" s="37">
        <v>38719</v>
      </c>
      <c r="E44" s="34">
        <f>VLOOKUP(B44,[1]Sheet1!B$4:L$8446,4,0)</f>
        <v>80</v>
      </c>
      <c r="F44" s="34">
        <f>VLOOKUP(B44,[1]Sheet1!B$4:F$8446,5,0)</f>
        <v>80</v>
      </c>
      <c r="G44" s="34">
        <f>VLOOKUP(B44,[1]Sheet1!B$4:J$8446,6,0)</f>
        <v>80</v>
      </c>
      <c r="H44" s="34">
        <f>VLOOKUP(B44,[1]Sheet1!B$4:H$8446,7,0)</f>
        <v>80</v>
      </c>
      <c r="I44" s="35" t="str">
        <f t="shared" si="0"/>
        <v>Tốt</v>
      </c>
      <c r="J44" s="34">
        <f>VLOOKUP(B44,[1]Sheet1!B$4:K$8446,9,0)</f>
        <v>80</v>
      </c>
      <c r="K44" s="35" t="str">
        <f t="shared" si="1"/>
        <v>Tốt</v>
      </c>
    </row>
    <row r="45" spans="1:11" ht="15.75" x14ac:dyDescent="0.25">
      <c r="A45" s="12">
        <v>33</v>
      </c>
      <c r="B45" s="31" t="s">
        <v>2712</v>
      </c>
      <c r="C45" s="32" t="s">
        <v>1147</v>
      </c>
      <c r="D45" s="37">
        <v>38947</v>
      </c>
      <c r="E45" s="34">
        <f>VLOOKUP(B45,[1]Sheet1!B$4:L$8446,4,0)</f>
        <v>70</v>
      </c>
      <c r="F45" s="34">
        <f>VLOOKUP(B45,[1]Sheet1!B$4:F$8446,5,0)</f>
        <v>77</v>
      </c>
      <c r="G45" s="34">
        <f>VLOOKUP(B45,[1]Sheet1!B$4:J$8446,6,0)</f>
        <v>77</v>
      </c>
      <c r="H45" s="34">
        <f>VLOOKUP(B45,[1]Sheet1!B$4:H$8446,7,0)</f>
        <v>77</v>
      </c>
      <c r="I45" s="35" t="str">
        <f t="shared" si="0"/>
        <v>Khá</v>
      </c>
      <c r="J45" s="34">
        <f>VLOOKUP(B45,[1]Sheet1!B$4:K$8446,9,0)</f>
        <v>77</v>
      </c>
      <c r="K45" s="35" t="str">
        <f t="shared" si="1"/>
        <v>Khá</v>
      </c>
    </row>
    <row r="46" spans="1:11" ht="15.75" x14ac:dyDescent="0.25">
      <c r="A46" s="12">
        <v>34</v>
      </c>
      <c r="B46" s="31" t="s">
        <v>2713</v>
      </c>
      <c r="C46" s="32" t="s">
        <v>1148</v>
      </c>
      <c r="D46" s="37">
        <v>38923</v>
      </c>
      <c r="E46" s="34">
        <f>VLOOKUP(B46,[1]Sheet1!B$4:L$8446,4,0)</f>
        <v>80</v>
      </c>
      <c r="F46" s="34">
        <f>VLOOKUP(B46,[1]Sheet1!B$4:F$8446,5,0)</f>
        <v>80</v>
      </c>
      <c r="G46" s="34">
        <f>VLOOKUP(B46,[1]Sheet1!B$4:J$8446,6,0)</f>
        <v>80</v>
      </c>
      <c r="H46" s="34">
        <f>VLOOKUP(B46,[1]Sheet1!B$4:H$8446,7,0)</f>
        <v>80</v>
      </c>
      <c r="I46" s="35" t="str">
        <f t="shared" si="0"/>
        <v>Tốt</v>
      </c>
      <c r="J46" s="34">
        <f>VLOOKUP(B46,[1]Sheet1!B$4:K$8446,9,0)</f>
        <v>80</v>
      </c>
      <c r="K46" s="35" t="str">
        <f t="shared" si="1"/>
        <v>Tốt</v>
      </c>
    </row>
    <row r="47" spans="1:11" ht="15.75" x14ac:dyDescent="0.25">
      <c r="A47" s="12">
        <v>35</v>
      </c>
      <c r="B47" s="31" t="s">
        <v>2714</v>
      </c>
      <c r="C47" s="32" t="s">
        <v>122</v>
      </c>
      <c r="D47" s="37">
        <v>39023</v>
      </c>
      <c r="E47" s="34">
        <f>VLOOKUP(B47,[1]Sheet1!B$4:L$8446,4,0)</f>
        <v>80</v>
      </c>
      <c r="F47" s="34">
        <f>VLOOKUP(B47,[1]Sheet1!B$4:F$8446,5,0)</f>
        <v>77</v>
      </c>
      <c r="G47" s="34">
        <f>VLOOKUP(B47,[1]Sheet1!B$4:J$8446,6,0)</f>
        <v>77</v>
      </c>
      <c r="H47" s="34">
        <f>VLOOKUP(B47,[1]Sheet1!B$4:H$8446,7,0)</f>
        <v>77</v>
      </c>
      <c r="I47" s="35" t="str">
        <f t="shared" si="0"/>
        <v>Khá</v>
      </c>
      <c r="J47" s="34">
        <f>VLOOKUP(B47,[1]Sheet1!B$4:K$8446,9,0)</f>
        <v>77</v>
      </c>
      <c r="K47" s="35" t="str">
        <f t="shared" si="1"/>
        <v>Khá</v>
      </c>
    </row>
    <row r="48" spans="1:11" ht="15.75" x14ac:dyDescent="0.25">
      <c r="A48" s="12">
        <v>36</v>
      </c>
      <c r="B48" s="31" t="s">
        <v>2715</v>
      </c>
      <c r="C48" s="32" t="s">
        <v>1149</v>
      </c>
      <c r="D48" s="37">
        <v>38940</v>
      </c>
      <c r="E48" s="34">
        <f>VLOOKUP(B48,[1]Sheet1!B$4:L$8446,4,0)</f>
        <v>80</v>
      </c>
      <c r="F48" s="34">
        <f>VLOOKUP(B48,[1]Sheet1!B$4:F$8446,5,0)</f>
        <v>80</v>
      </c>
      <c r="G48" s="34">
        <f>VLOOKUP(B48,[1]Sheet1!B$4:J$8446,6,0)</f>
        <v>80</v>
      </c>
      <c r="H48" s="34">
        <f>VLOOKUP(B48,[1]Sheet1!B$4:H$8446,7,0)</f>
        <v>80</v>
      </c>
      <c r="I48" s="35" t="str">
        <f t="shared" si="0"/>
        <v>Tốt</v>
      </c>
      <c r="J48" s="34">
        <f>VLOOKUP(B48,[1]Sheet1!B$4:K$8446,9,0)</f>
        <v>80</v>
      </c>
      <c r="K48" s="35" t="str">
        <f t="shared" si="1"/>
        <v>Tốt</v>
      </c>
    </row>
    <row r="49" spans="1:11" ht="15.75" x14ac:dyDescent="0.25">
      <c r="A49" s="12">
        <v>37</v>
      </c>
      <c r="B49" s="31" t="s">
        <v>2716</v>
      </c>
      <c r="C49" s="32" t="s">
        <v>1150</v>
      </c>
      <c r="D49" s="37">
        <v>39058</v>
      </c>
      <c r="E49" s="34">
        <f>VLOOKUP(B49,[1]Sheet1!B$4:L$8446,4,0)</f>
        <v>70</v>
      </c>
      <c r="F49" s="34">
        <f>VLOOKUP(B49,[1]Sheet1!B$4:F$8446,5,0)</f>
        <v>77</v>
      </c>
      <c r="G49" s="34">
        <f>VLOOKUP(B49,[1]Sheet1!B$4:J$8446,6,0)</f>
        <v>77</v>
      </c>
      <c r="H49" s="34">
        <f>VLOOKUP(B49,[1]Sheet1!B$4:H$8446,7,0)</f>
        <v>77</v>
      </c>
      <c r="I49" s="35" t="str">
        <f t="shared" si="0"/>
        <v>Khá</v>
      </c>
      <c r="J49" s="34">
        <f>VLOOKUP(B49,[1]Sheet1!B$4:K$8446,9,0)</f>
        <v>77</v>
      </c>
      <c r="K49" s="35" t="str">
        <f t="shared" si="1"/>
        <v>Khá</v>
      </c>
    </row>
    <row r="50" spans="1:11" ht="15.75" x14ac:dyDescent="0.25">
      <c r="A50" s="12">
        <v>38</v>
      </c>
      <c r="B50" s="31" t="s">
        <v>2717</v>
      </c>
      <c r="C50" s="32" t="s">
        <v>1151</v>
      </c>
      <c r="D50" s="37">
        <v>38800</v>
      </c>
      <c r="E50" s="34">
        <f>VLOOKUP(B50,[1]Sheet1!B$4:L$8446,4,0)</f>
        <v>90</v>
      </c>
      <c r="F50" s="34">
        <f>VLOOKUP(B50,[1]Sheet1!B$4:F$8446,5,0)</f>
        <v>90</v>
      </c>
      <c r="G50" s="34">
        <f>VLOOKUP(B50,[1]Sheet1!B$4:J$8446,6,0)</f>
        <v>90</v>
      </c>
      <c r="H50" s="34">
        <f>VLOOKUP(B50,[1]Sheet1!B$4:H$8446,7,0)</f>
        <v>90</v>
      </c>
      <c r="I50" s="35" t="str">
        <f t="shared" si="0"/>
        <v>Xuất sắc</v>
      </c>
      <c r="J50" s="34">
        <f>VLOOKUP(B50,[1]Sheet1!B$4:K$8446,9,0)</f>
        <v>90</v>
      </c>
      <c r="K50" s="35" t="str">
        <f t="shared" si="1"/>
        <v>Xuất sắc</v>
      </c>
    </row>
    <row r="51" spans="1:11" ht="15.75" x14ac:dyDescent="0.25">
      <c r="A51" s="12">
        <v>39</v>
      </c>
      <c r="B51" s="31" t="s">
        <v>2718</v>
      </c>
      <c r="C51" s="32" t="s">
        <v>1152</v>
      </c>
      <c r="D51" s="37">
        <v>39044</v>
      </c>
      <c r="E51" s="34">
        <f>VLOOKUP(B51,[1]Sheet1!B$4:L$8446,4,0)</f>
        <v>65</v>
      </c>
      <c r="F51" s="34">
        <f>VLOOKUP(B51,[1]Sheet1!B$4:F$8446,5,0)</f>
        <v>75</v>
      </c>
      <c r="G51" s="34">
        <f>VLOOKUP(B51,[1]Sheet1!B$4:J$8446,6,0)</f>
        <v>65</v>
      </c>
      <c r="H51" s="34">
        <f>VLOOKUP(B51,[1]Sheet1!B$4:H$8446,7,0)</f>
        <v>65</v>
      </c>
      <c r="I51" s="35" t="str">
        <f t="shared" si="0"/>
        <v>Khá</v>
      </c>
      <c r="J51" s="34">
        <f>VLOOKUP(B51,[1]Sheet1!B$4:K$8446,9,0)</f>
        <v>65</v>
      </c>
      <c r="K51" s="35" t="str">
        <f t="shared" si="1"/>
        <v>Khá</v>
      </c>
    </row>
    <row r="52" spans="1:11" ht="15.75" x14ac:dyDescent="0.25">
      <c r="A52" s="12">
        <v>40</v>
      </c>
      <c r="B52" s="31" t="s">
        <v>2719</v>
      </c>
      <c r="C52" s="32" t="s">
        <v>1153</v>
      </c>
      <c r="D52" s="37">
        <v>38802</v>
      </c>
      <c r="E52" s="34">
        <f>VLOOKUP(B52,[1]Sheet1!B$4:L$8446,4,0)</f>
        <v>80</v>
      </c>
      <c r="F52" s="34">
        <f>VLOOKUP(B52,[1]Sheet1!B$4:F$8446,5,0)</f>
        <v>80</v>
      </c>
      <c r="G52" s="34">
        <f>VLOOKUP(B52,[1]Sheet1!B$4:J$8446,6,0)</f>
        <v>80</v>
      </c>
      <c r="H52" s="34">
        <f>VLOOKUP(B52,[1]Sheet1!B$4:H$8446,7,0)</f>
        <v>80</v>
      </c>
      <c r="I52" s="35" t="str">
        <f t="shared" si="0"/>
        <v>Tốt</v>
      </c>
      <c r="J52" s="34">
        <f>VLOOKUP(B52,[1]Sheet1!B$4:K$8446,9,0)</f>
        <v>80</v>
      </c>
      <c r="K52" s="35" t="str">
        <f t="shared" si="1"/>
        <v>Tốt</v>
      </c>
    </row>
    <row r="54" spans="1:11" x14ac:dyDescent="0.25">
      <c r="A54" s="43" t="s">
        <v>679</v>
      </c>
      <c r="B54" s="43"/>
      <c r="C54" s="43"/>
    </row>
  </sheetData>
  <mergeCells count="19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G10:G12"/>
    <mergeCell ref="F10:F12"/>
    <mergeCell ref="E10:E12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1664-8FE6-42C4-ACCB-3D197EC19C39}">
  <dimension ref="A1:R40"/>
  <sheetViews>
    <sheetView tabSelected="1" topLeftCell="A12" workbookViewId="0">
      <selection activeCell="A21" sqref="A21:XFD21"/>
    </sheetView>
  </sheetViews>
  <sheetFormatPr defaultColWidth="19" defaultRowHeight="14.25" x14ac:dyDescent="0.2"/>
  <cols>
    <col min="1" max="1" width="4.75" bestFit="1" customWidth="1"/>
    <col min="2" max="2" width="23.5" bestFit="1" customWidth="1"/>
    <col min="3" max="3" width="9" style="13" customWidth="1"/>
    <col min="4" max="4" width="8.375" style="13" bestFit="1" customWidth="1"/>
    <col min="5" max="5" width="6.375" bestFit="1" customWidth="1"/>
    <col min="6" max="6" width="8.375" bestFit="1" customWidth="1"/>
    <col min="7" max="7" width="7.375" bestFit="1" customWidth="1"/>
    <col min="8" max="8" width="8.375" bestFit="1" customWidth="1"/>
    <col min="9" max="9" width="7.375" bestFit="1" customWidth="1"/>
    <col min="10" max="10" width="8.375" bestFit="1" customWidth="1"/>
    <col min="11" max="11" width="7.375" bestFit="1" customWidth="1"/>
    <col min="12" max="12" width="8.375" bestFit="1" customWidth="1"/>
    <col min="13" max="13" width="8.25" customWidth="1"/>
    <col min="14" max="14" width="8.375" bestFit="1" customWidth="1"/>
    <col min="15" max="15" width="9" customWidth="1"/>
    <col min="16" max="16" width="4.875" bestFit="1" customWidth="1"/>
    <col min="17" max="17" width="6.375" customWidth="1"/>
  </cols>
  <sheetData>
    <row r="1" spans="1:18" s="1" customFormat="1" ht="15" x14ac:dyDescent="0.25">
      <c r="A1" s="43" t="s">
        <v>0</v>
      </c>
      <c r="B1" s="43"/>
      <c r="C1" s="43"/>
      <c r="D1" s="43"/>
      <c r="E1" s="43"/>
      <c r="F1" s="43"/>
      <c r="I1" s="51" t="s">
        <v>2</v>
      </c>
      <c r="J1" s="51"/>
      <c r="K1" s="51"/>
      <c r="L1" s="51"/>
      <c r="M1" s="51"/>
      <c r="N1" s="51"/>
      <c r="O1" s="51"/>
    </row>
    <row r="2" spans="1:18" s="1" customFormat="1" ht="15" x14ac:dyDescent="0.25">
      <c r="A2" s="51" t="s">
        <v>1</v>
      </c>
      <c r="B2" s="51"/>
      <c r="C2" s="51"/>
      <c r="D2" s="51"/>
      <c r="E2" s="51"/>
      <c r="F2" s="51"/>
      <c r="I2" s="51" t="s">
        <v>3</v>
      </c>
      <c r="J2" s="51"/>
      <c r="K2" s="51"/>
      <c r="L2" s="51"/>
      <c r="M2" s="51"/>
      <c r="N2" s="51"/>
      <c r="O2" s="51"/>
    </row>
    <row r="3" spans="1:18" s="1" customFormat="1" ht="15" x14ac:dyDescent="0.25">
      <c r="A3" s="2"/>
      <c r="B3" s="2"/>
      <c r="C3" s="2"/>
      <c r="D3" s="2"/>
      <c r="E3" s="2"/>
      <c r="F3" s="2"/>
      <c r="I3" s="2"/>
      <c r="J3" s="2"/>
      <c r="K3" s="2"/>
      <c r="L3" s="2"/>
      <c r="M3" s="2"/>
      <c r="N3" s="2"/>
      <c r="O3" s="2"/>
    </row>
    <row r="4" spans="1:18" s="1" customFormat="1" ht="15" x14ac:dyDescent="0.25">
      <c r="C4" s="4"/>
      <c r="D4" s="4"/>
    </row>
    <row r="5" spans="1:18" s="1" customFormat="1" ht="57.75" customHeight="1" x14ac:dyDescent="0.3">
      <c r="B5" s="52" t="s">
        <v>2818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8" spans="1:18" s="1" customFormat="1" ht="15.75" x14ac:dyDescent="0.25">
      <c r="A8" s="53" t="s">
        <v>5</v>
      </c>
      <c r="B8" s="56" t="s">
        <v>20</v>
      </c>
      <c r="C8" s="56" t="s">
        <v>21</v>
      </c>
      <c r="D8" s="49" t="s">
        <v>22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9"/>
    </row>
    <row r="9" spans="1:18" s="1" customFormat="1" ht="15.75" x14ac:dyDescent="0.25">
      <c r="A9" s="54"/>
      <c r="B9" s="57"/>
      <c r="C9" s="57"/>
      <c r="D9" s="49" t="s">
        <v>15</v>
      </c>
      <c r="E9" s="59"/>
      <c r="F9" s="49" t="s">
        <v>13</v>
      </c>
      <c r="G9" s="59"/>
      <c r="H9" s="49" t="s">
        <v>14</v>
      </c>
      <c r="I9" s="59"/>
      <c r="J9" s="49" t="s">
        <v>18</v>
      </c>
      <c r="K9" s="59"/>
      <c r="L9" s="49" t="s">
        <v>19</v>
      </c>
      <c r="M9" s="59"/>
      <c r="N9" s="49" t="s">
        <v>16</v>
      </c>
      <c r="O9" s="59"/>
    </row>
    <row r="10" spans="1:18" s="1" customFormat="1" ht="15.75" x14ac:dyDescent="0.25">
      <c r="A10" s="55"/>
      <c r="B10" s="58"/>
      <c r="C10" s="58"/>
      <c r="D10" s="3" t="s">
        <v>23</v>
      </c>
      <c r="E10" s="3" t="s">
        <v>24</v>
      </c>
      <c r="F10" s="3" t="s">
        <v>23</v>
      </c>
      <c r="G10" s="3" t="s">
        <v>24</v>
      </c>
      <c r="H10" s="3" t="s">
        <v>23</v>
      </c>
      <c r="I10" s="3" t="s">
        <v>24</v>
      </c>
      <c r="J10" s="3" t="s">
        <v>23</v>
      </c>
      <c r="K10" s="3" t="s">
        <v>24</v>
      </c>
      <c r="L10" s="3" t="s">
        <v>23</v>
      </c>
      <c r="M10" s="3" t="s">
        <v>24</v>
      </c>
      <c r="N10" s="3" t="s">
        <v>23</v>
      </c>
      <c r="O10" s="3" t="s">
        <v>24</v>
      </c>
      <c r="P10" s="9"/>
    </row>
    <row r="11" spans="1:18" s="1" customFormat="1" ht="16.5" x14ac:dyDescent="0.25">
      <c r="A11" s="14">
        <v>1</v>
      </c>
      <c r="B11" s="6" t="s">
        <v>27</v>
      </c>
      <c r="C11" s="21">
        <f>K66ECE!A71</f>
        <v>59</v>
      </c>
      <c r="D11" s="7">
        <f>COUNTIF(K66ECE!$K$13:$K$71,"xuất sắc")</f>
        <v>21</v>
      </c>
      <c r="E11" s="8">
        <f t="shared" ref="E11:E40" si="0">D11/C11</f>
        <v>0.3559322033898305</v>
      </c>
      <c r="F11" s="7">
        <f>COUNTIF(K66ECE!$K$13:$K$71,"tốt")</f>
        <v>27</v>
      </c>
      <c r="G11" s="8">
        <f t="shared" ref="G11:G16" si="1">F11/C11</f>
        <v>0.4576271186440678</v>
      </c>
      <c r="H11" s="7">
        <f>COUNTIF(K66ECE!$K$13:$K$71,"khá")</f>
        <v>9</v>
      </c>
      <c r="I11" s="8">
        <f t="shared" ref="I11:I39" si="2">H11/C11</f>
        <v>0.15254237288135594</v>
      </c>
      <c r="J11" s="7">
        <f>COUNTIF(K66ECE!$K$13:$K$71,"Trung bình")</f>
        <v>1</v>
      </c>
      <c r="K11" s="8">
        <f t="shared" ref="K11:K16" si="3">J11/C11</f>
        <v>1.6949152542372881E-2</v>
      </c>
      <c r="L11" s="7">
        <f>COUNTIF(K66ECE!$K$13:$K$71,"Yếu")</f>
        <v>0</v>
      </c>
      <c r="M11" s="8">
        <f t="shared" ref="M11:M39" si="4">L11/C11</f>
        <v>0</v>
      </c>
      <c r="N11" s="7">
        <f>COUNTIF(K66ECE!$K$13:$K$71,"Kém")</f>
        <v>1</v>
      </c>
      <c r="O11" s="8">
        <f t="shared" ref="O11:O16" si="5">N11/C11</f>
        <v>1.6949152542372881E-2</v>
      </c>
      <c r="P11" s="9">
        <f t="shared" ref="P11:P16" si="6">SUM(D11,F11,H11,J11,L11,N11)</f>
        <v>59</v>
      </c>
      <c r="Q11" s="10">
        <f t="shared" ref="Q11:Q39" si="7">SUM(E11,G11,I11,K11,M11,O11)</f>
        <v>1</v>
      </c>
      <c r="R11" s="38"/>
    </row>
    <row r="12" spans="1:18" s="1" customFormat="1" ht="16.5" x14ac:dyDescent="0.25">
      <c r="A12" s="14">
        <v>4</v>
      </c>
      <c r="B12" s="6" t="s">
        <v>28</v>
      </c>
      <c r="C12" s="21">
        <f>K66ERE!A37</f>
        <v>25</v>
      </c>
      <c r="D12" s="7">
        <f>COUNTIF(K66ERE!$K$13:$K$37,"Xuất sắc")</f>
        <v>10</v>
      </c>
      <c r="E12" s="8">
        <f t="shared" si="0"/>
        <v>0.4</v>
      </c>
      <c r="F12" s="7">
        <f>COUNTIF(K66ERE!$K$13:$K$37,"Tốt")</f>
        <v>8</v>
      </c>
      <c r="G12" s="8">
        <f t="shared" si="1"/>
        <v>0.32</v>
      </c>
      <c r="H12" s="7">
        <f>COUNTIF(K66ERE!$K$13:$K$37,"Khá")</f>
        <v>6</v>
      </c>
      <c r="I12" s="8">
        <f t="shared" si="2"/>
        <v>0.24</v>
      </c>
      <c r="J12" s="7">
        <f>COUNTIF(K66ERE!$K$13:$K$37,"Trung bình")</f>
        <v>1</v>
      </c>
      <c r="K12" s="8">
        <f t="shared" si="3"/>
        <v>0.04</v>
      </c>
      <c r="L12" s="7">
        <f>COUNTIF(K66ERE!$K$13:$K$37,"yếu")</f>
        <v>0</v>
      </c>
      <c r="M12" s="8">
        <f t="shared" si="4"/>
        <v>0</v>
      </c>
      <c r="N12" s="7">
        <f>COUNTIF(K66ERE!$K$13:$K$37,"Kém")</f>
        <v>0</v>
      </c>
      <c r="O12" s="8">
        <f t="shared" si="5"/>
        <v>0</v>
      </c>
      <c r="P12" s="9">
        <f t="shared" si="6"/>
        <v>25</v>
      </c>
      <c r="Q12" s="10">
        <f t="shared" si="7"/>
        <v>1</v>
      </c>
    </row>
    <row r="13" spans="1:18" s="1" customFormat="1" ht="16.5" x14ac:dyDescent="0.25">
      <c r="A13" s="14">
        <v>5</v>
      </c>
      <c r="B13" s="6" t="s">
        <v>29</v>
      </c>
      <c r="C13" s="21">
        <f>K67ECE1!A69</f>
        <v>57</v>
      </c>
      <c r="D13" s="7">
        <f>COUNTIF(K67ECE1!$K$13:$K$69,"xuất sắc")</f>
        <v>30</v>
      </c>
      <c r="E13" s="8">
        <f t="shared" si="0"/>
        <v>0.52631578947368418</v>
      </c>
      <c r="F13" s="7">
        <f>COUNTIF(K67ECE1!$K$13:$K$69,"Tốt")</f>
        <v>24</v>
      </c>
      <c r="G13" s="8">
        <f t="shared" si="1"/>
        <v>0.42105263157894735</v>
      </c>
      <c r="H13" s="7">
        <f>COUNTIF(K67ECE1!$K$13:$K$69,"Khá")</f>
        <v>2</v>
      </c>
      <c r="I13" s="8">
        <f t="shared" si="2"/>
        <v>3.5087719298245612E-2</v>
      </c>
      <c r="J13" s="7">
        <f>COUNTIF(K67ECE1!$K$13:$K$69,"Trung bình")</f>
        <v>0</v>
      </c>
      <c r="K13" s="8">
        <f t="shared" si="3"/>
        <v>0</v>
      </c>
      <c r="L13" s="7">
        <f>COUNTIF(K67ECE1!$K$13:$K$69,"Yếu")</f>
        <v>0</v>
      </c>
      <c r="M13" s="8">
        <f t="shared" si="4"/>
        <v>0</v>
      </c>
      <c r="N13" s="7">
        <f>COUNTIF(K67ECE1!$K$13:$K$69,"Kém")</f>
        <v>1</v>
      </c>
      <c r="O13" s="8">
        <f t="shared" si="5"/>
        <v>1.7543859649122806E-2</v>
      </c>
      <c r="P13" s="9">
        <f>SUM(D13,F13,H13,J13,L13,N13)</f>
        <v>57</v>
      </c>
      <c r="Q13" s="10">
        <f t="shared" si="7"/>
        <v>1</v>
      </c>
    </row>
    <row r="14" spans="1:18" s="1" customFormat="1" ht="16.5" x14ac:dyDescent="0.25">
      <c r="A14" s="14">
        <v>6</v>
      </c>
      <c r="B14" s="6" t="s">
        <v>30</v>
      </c>
      <c r="C14" s="21">
        <f>K67ECE2!A70</f>
        <v>58</v>
      </c>
      <c r="D14" s="7">
        <f>COUNTIF(K67ECE2!$K$13:$K$70,"Xuất sắc")</f>
        <v>28</v>
      </c>
      <c r="E14" s="8">
        <f t="shared" si="0"/>
        <v>0.48275862068965519</v>
      </c>
      <c r="F14" s="7">
        <f>COUNTIF(K67ECE2!$K$13:$K$70,"Tốt")</f>
        <v>25</v>
      </c>
      <c r="G14" s="8">
        <f t="shared" si="1"/>
        <v>0.43103448275862066</v>
      </c>
      <c r="H14" s="7">
        <f>COUNTIF(K67ECE2!$K$13:$K$70,"Khá")</f>
        <v>2</v>
      </c>
      <c r="I14" s="8">
        <f t="shared" si="2"/>
        <v>3.4482758620689655E-2</v>
      </c>
      <c r="J14" s="7">
        <f>COUNTIF(K67ECE2!$K$13:$K$70,"Trung bình")</f>
        <v>0</v>
      </c>
      <c r="K14" s="8">
        <f t="shared" si="3"/>
        <v>0</v>
      </c>
      <c r="L14" s="7">
        <f>COUNTIF(K67ECE2!$K$13:$K$70,"Yếu")</f>
        <v>0</v>
      </c>
      <c r="M14" s="8">
        <f t="shared" si="4"/>
        <v>0</v>
      </c>
      <c r="N14" s="7">
        <f>COUNTIF(K67ECE2!$K$13:$K$70,"Kém")</f>
        <v>3</v>
      </c>
      <c r="O14" s="8">
        <f t="shared" si="5"/>
        <v>5.1724137931034482E-2</v>
      </c>
      <c r="P14" s="9">
        <f t="shared" si="6"/>
        <v>58</v>
      </c>
      <c r="Q14" s="10">
        <f t="shared" si="7"/>
        <v>0.99999999999999989</v>
      </c>
    </row>
    <row r="15" spans="1:18" s="1" customFormat="1" ht="16.5" x14ac:dyDescent="0.25">
      <c r="A15" s="14">
        <v>7</v>
      </c>
      <c r="B15" s="6" t="s">
        <v>31</v>
      </c>
      <c r="C15" s="21">
        <f>K67EEC!A115</f>
        <v>103</v>
      </c>
      <c r="D15" s="7">
        <f>COUNTIF(K67EEC!$K$13:$K$115,"Xuất sắc")</f>
        <v>20</v>
      </c>
      <c r="E15" s="8">
        <f t="shared" si="0"/>
        <v>0.1941747572815534</v>
      </c>
      <c r="F15" s="7">
        <f>COUNTIF(K67EEC!$K$13:$K$115,"Tốt")</f>
        <v>35</v>
      </c>
      <c r="G15" s="8">
        <f t="shared" si="1"/>
        <v>0.33980582524271846</v>
      </c>
      <c r="H15" s="7">
        <f>COUNTIF(K67EEC!$K$13:$K$115,"Khá")</f>
        <v>46</v>
      </c>
      <c r="I15" s="8">
        <f t="shared" si="2"/>
        <v>0.44660194174757284</v>
      </c>
      <c r="J15" s="7">
        <f>COUNTIF(K67EEC!$K$13:$K$115,"Trung bình")</f>
        <v>2</v>
      </c>
      <c r="K15" s="8">
        <f t="shared" si="3"/>
        <v>1.9417475728155338E-2</v>
      </c>
      <c r="L15" s="7">
        <f>COUNTIF(K67EEC!$K$13:$K$115,"yếu")</f>
        <v>0</v>
      </c>
      <c r="M15" s="8">
        <f t="shared" si="4"/>
        <v>0</v>
      </c>
      <c r="N15" s="7">
        <f>COUNTIF(K67EEC!$K$13:$K$115,"Kém")</f>
        <v>0</v>
      </c>
      <c r="O15" s="8">
        <f t="shared" si="5"/>
        <v>0</v>
      </c>
      <c r="P15" s="9">
        <f t="shared" si="6"/>
        <v>103</v>
      </c>
      <c r="Q15" s="10">
        <f t="shared" si="7"/>
        <v>1</v>
      </c>
    </row>
    <row r="16" spans="1:18" s="1" customFormat="1" ht="16.5" x14ac:dyDescent="0.25">
      <c r="A16" s="14">
        <v>8</v>
      </c>
      <c r="B16" s="6" t="s">
        <v>32</v>
      </c>
      <c r="C16" s="21">
        <f>K67ERE!A65</f>
        <v>53</v>
      </c>
      <c r="D16" s="7">
        <f>COUNTIF(K67ERE!$K$13:$K$65,"Xuất sắc")</f>
        <v>22</v>
      </c>
      <c r="E16" s="8">
        <f t="shared" si="0"/>
        <v>0.41509433962264153</v>
      </c>
      <c r="F16" s="7">
        <f>COUNTIF(K67ERE!$K$13:$K$65,"Tốt")</f>
        <v>18</v>
      </c>
      <c r="G16" s="8">
        <f t="shared" si="1"/>
        <v>0.33962264150943394</v>
      </c>
      <c r="H16" s="7">
        <f>COUNTIF(K67ERE!$K$13:$K$65,"Khá")</f>
        <v>12</v>
      </c>
      <c r="I16" s="8">
        <f t="shared" si="2"/>
        <v>0.22641509433962265</v>
      </c>
      <c r="J16" s="7">
        <f>COUNTIF(K67ERE!$K$13:$K$65,"Trung bình")</f>
        <v>0</v>
      </c>
      <c r="K16" s="8">
        <f t="shared" si="3"/>
        <v>0</v>
      </c>
      <c r="L16" s="7">
        <f>COUNTIF(K67ERE!$K$13:$K$65,"yếu")</f>
        <v>0</v>
      </c>
      <c r="M16" s="8">
        <f t="shared" si="4"/>
        <v>0</v>
      </c>
      <c r="N16" s="7">
        <f>COUNTIF(K67ERE!$K$13:$K$65,"kém")</f>
        <v>1</v>
      </c>
      <c r="O16" s="8">
        <f t="shared" si="5"/>
        <v>1.8867924528301886E-2</v>
      </c>
      <c r="P16" s="9">
        <f t="shared" si="6"/>
        <v>53</v>
      </c>
      <c r="Q16" s="10">
        <f t="shared" si="7"/>
        <v>1</v>
      </c>
    </row>
    <row r="17" spans="1:17" s="1" customFormat="1" ht="16.5" x14ac:dyDescent="0.25">
      <c r="A17" s="14">
        <v>9</v>
      </c>
      <c r="B17" s="6" t="s">
        <v>33</v>
      </c>
      <c r="C17" s="22">
        <f>K68ECE1!A69</f>
        <v>57</v>
      </c>
      <c r="D17" s="7">
        <f>COUNTIF(K68ECE1!$K$13:$K$69,"Xuất sắc")</f>
        <v>42</v>
      </c>
      <c r="E17" s="8">
        <f t="shared" si="0"/>
        <v>0.73684210526315785</v>
      </c>
      <c r="F17" s="7">
        <f>COUNTIF(K68ECE1!$K$13:$K$69,"Tốt")</f>
        <v>14</v>
      </c>
      <c r="G17" s="8">
        <f>F17/C17</f>
        <v>0.24561403508771928</v>
      </c>
      <c r="H17" s="7">
        <f>COUNTIF(K68ECE1!$K$13:$K$69,"Khá")</f>
        <v>1</v>
      </c>
      <c r="I17" s="8">
        <f t="shared" si="2"/>
        <v>1.7543859649122806E-2</v>
      </c>
      <c r="J17" s="7">
        <f>COUNTIF(K68ECE1!$K$13:$K$69,"Trung bình")</f>
        <v>0</v>
      </c>
      <c r="K17" s="8">
        <f>J17/C17</f>
        <v>0</v>
      </c>
      <c r="L17" s="7">
        <f>COUNTIF(K68ECE1!$K$13:$K$69,"Yếu")</f>
        <v>0</v>
      </c>
      <c r="M17" s="8">
        <f t="shared" si="4"/>
        <v>0</v>
      </c>
      <c r="N17" s="7">
        <f>COUNTIF(K68ECE1!$K$13:$K$69,"Kém")</f>
        <v>0</v>
      </c>
      <c r="O17" s="8">
        <f>N17/C17</f>
        <v>0</v>
      </c>
      <c r="P17" s="9">
        <f>SUM(D17,F17,H17,J17,L17,N17)</f>
        <v>57</v>
      </c>
      <c r="Q17" s="10">
        <f>SUM(E17,G17,I17,K17,M17,O17)</f>
        <v>1</v>
      </c>
    </row>
    <row r="18" spans="1:17" s="1" customFormat="1" ht="16.5" x14ac:dyDescent="0.25">
      <c r="A18" s="14">
        <v>10</v>
      </c>
      <c r="B18" s="6" t="s">
        <v>34</v>
      </c>
      <c r="C18" s="26">
        <f>K68ECE2!A71</f>
        <v>59</v>
      </c>
      <c r="D18" s="23">
        <f>COUNTIF(K68ECE2!$K$13:$K$71,"Xuất sắc")</f>
        <v>28</v>
      </c>
      <c r="E18" s="16">
        <f t="shared" si="0"/>
        <v>0.47457627118644069</v>
      </c>
      <c r="F18" s="23">
        <f>COUNTIF(K68ECE2!$K$13:$K$71,"Tốt")</f>
        <v>21</v>
      </c>
      <c r="G18" s="16">
        <f>F18/C18</f>
        <v>0.3559322033898305</v>
      </c>
      <c r="H18" s="23">
        <f>COUNTIF(K68ECE2!$K$13:$K$71,"Khá")</f>
        <v>9</v>
      </c>
      <c r="I18" s="16">
        <f t="shared" si="2"/>
        <v>0.15254237288135594</v>
      </c>
      <c r="J18" s="23">
        <f>COUNTIF(K68ECE2!$K$13:$K$71,"Trung bình")</f>
        <v>1</v>
      </c>
      <c r="K18" s="16">
        <f>J18/C18</f>
        <v>1.6949152542372881E-2</v>
      </c>
      <c r="L18" s="23">
        <f>COUNTIF(K68ECE2!$K$13:$K$71,"Yếu")</f>
        <v>0</v>
      </c>
      <c r="M18" s="16">
        <f t="shared" si="4"/>
        <v>0</v>
      </c>
      <c r="N18" s="23">
        <f>COUNTIF(K68ECE2!$K$13:$K$71,"Kém")</f>
        <v>0</v>
      </c>
      <c r="O18" s="8">
        <f>N18/C18</f>
        <v>0</v>
      </c>
      <c r="P18" s="9">
        <f>SUM(D18,F18,H18,J18,L18,N18)</f>
        <v>59</v>
      </c>
      <c r="Q18" s="10">
        <f t="shared" si="7"/>
        <v>1</v>
      </c>
    </row>
    <row r="19" spans="1:17" s="1" customFormat="1" ht="16.5" x14ac:dyDescent="0.25">
      <c r="A19" s="14">
        <v>11</v>
      </c>
      <c r="B19" s="15" t="s">
        <v>35</v>
      </c>
      <c r="C19" s="27">
        <f>K68ERE!A68</f>
        <v>56</v>
      </c>
      <c r="D19" s="28">
        <f>COUNTIF(K68ERE!$K$13:$K$68,"Xuất sắc")</f>
        <v>14</v>
      </c>
      <c r="E19" s="18">
        <f t="shared" si="0"/>
        <v>0.25</v>
      </c>
      <c r="F19" s="28">
        <f>COUNTIF(K68ERE!$K$13:$K$68,"Tốt")</f>
        <v>15</v>
      </c>
      <c r="G19" s="18">
        <f t="shared" ref="G19:G39" si="8">F19/C19</f>
        <v>0.26785714285714285</v>
      </c>
      <c r="H19" s="28">
        <f>COUNTIF(K68ERE!$K$13:$K$68,"Khá")</f>
        <v>21</v>
      </c>
      <c r="I19" s="18">
        <f t="shared" si="2"/>
        <v>0.375</v>
      </c>
      <c r="J19" s="28">
        <f>COUNTIF(K68ERE!$K$13:$K$68,"Trung bình")</f>
        <v>6</v>
      </c>
      <c r="K19" s="18">
        <f t="shared" ref="K19:K39" si="9">J19/C19</f>
        <v>0.10714285714285714</v>
      </c>
      <c r="L19" s="28">
        <f>COUNTIF(K68ERE!$K$13:$K$68,"Yếu")</f>
        <v>0</v>
      </c>
      <c r="M19" s="18">
        <f t="shared" si="4"/>
        <v>0</v>
      </c>
      <c r="N19" s="28">
        <f>COUNTIF(K68ERE!$K$13:$K$68,"Kém")</f>
        <v>0</v>
      </c>
      <c r="O19" s="25">
        <f t="shared" ref="O19:O39" si="10">N19/C19</f>
        <v>0</v>
      </c>
      <c r="P19" s="9">
        <f t="shared" ref="P19:P39" si="11">SUM(D19,F19,H19,J19,L19,N19)</f>
        <v>56</v>
      </c>
      <c r="Q19" s="10">
        <f t="shared" si="7"/>
        <v>0.99999999999999989</v>
      </c>
    </row>
    <row r="20" spans="1:17" s="1" customFormat="1" ht="16.5" x14ac:dyDescent="0.25">
      <c r="A20" s="14">
        <v>12</v>
      </c>
      <c r="B20" s="15" t="s">
        <v>1237</v>
      </c>
      <c r="C20" s="27">
        <f>K68EEC1!A98</f>
        <v>86</v>
      </c>
      <c r="D20" s="28">
        <f>COUNTIF(K68EEC1!$K$13:$K$98,"Xuất sắc")</f>
        <v>27</v>
      </c>
      <c r="E20" s="18">
        <f t="shared" si="0"/>
        <v>0.31395348837209303</v>
      </c>
      <c r="F20" s="28">
        <f>COUNTIF(K68EEC1!$K$13:$K$98,"Tốt")</f>
        <v>30</v>
      </c>
      <c r="G20" s="18">
        <f t="shared" si="8"/>
        <v>0.34883720930232559</v>
      </c>
      <c r="H20" s="28">
        <f>COUNTIF(K68EEC1!$K$13:$K$98,"Khá")</f>
        <v>25</v>
      </c>
      <c r="I20" s="18">
        <f t="shared" si="2"/>
        <v>0.29069767441860467</v>
      </c>
      <c r="J20" s="28">
        <f>COUNTIF(K68EEC1!$K$13:$K$98,"trung bình")</f>
        <v>0</v>
      </c>
      <c r="K20" s="18">
        <f t="shared" si="9"/>
        <v>0</v>
      </c>
      <c r="L20" s="28">
        <f>COUNTIF(K68EEC1!$K$13:$K$98,"yếu")</f>
        <v>0</v>
      </c>
      <c r="M20" s="18">
        <f t="shared" si="4"/>
        <v>0</v>
      </c>
      <c r="N20" s="28">
        <f>COUNTIF(K68EEC1!$K$13:$K$98,"kém")</f>
        <v>4</v>
      </c>
      <c r="O20" s="25">
        <f t="shared" si="10"/>
        <v>4.6511627906976744E-2</v>
      </c>
      <c r="P20" s="9">
        <f t="shared" si="11"/>
        <v>86</v>
      </c>
      <c r="Q20" s="10">
        <f t="shared" si="7"/>
        <v>1.0000000000000002</v>
      </c>
    </row>
    <row r="21" spans="1:17" s="1" customFormat="1" ht="16.5" x14ac:dyDescent="0.25">
      <c r="A21" s="14">
        <v>13</v>
      </c>
      <c r="B21" s="15" t="s">
        <v>1313</v>
      </c>
      <c r="C21" s="27">
        <f>K68EEC2!A97</f>
        <v>85</v>
      </c>
      <c r="D21" s="28">
        <f>COUNTIF(K68EEC2!$K$13:$K$97,"Xuất sắc")</f>
        <v>13</v>
      </c>
      <c r="E21" s="18">
        <f t="shared" si="0"/>
        <v>0.15294117647058825</v>
      </c>
      <c r="F21" s="28">
        <f>COUNTIF(K68EEC2!$K$13:$K$97,"Tốt")</f>
        <v>46</v>
      </c>
      <c r="G21" s="18">
        <f t="shared" si="8"/>
        <v>0.54117647058823526</v>
      </c>
      <c r="H21" s="28">
        <f>COUNTIF(K68EEC2!$K$13:$K$97,"Khá")</f>
        <v>24</v>
      </c>
      <c r="I21" s="18">
        <f t="shared" si="2"/>
        <v>0.28235294117647058</v>
      </c>
      <c r="J21" s="28">
        <f>COUNTIF(K68EEC2!$K$13:$K$97,"Trung bình")</f>
        <v>0</v>
      </c>
      <c r="K21" s="18">
        <f t="shared" si="9"/>
        <v>0</v>
      </c>
      <c r="L21" s="28">
        <f>COUNTIF(K68EEC2!$K$13:$K$97,"Yếu")</f>
        <v>0</v>
      </c>
      <c r="M21" s="18">
        <f t="shared" si="4"/>
        <v>0</v>
      </c>
      <c r="N21" s="28">
        <f>COUNTIF(K68EEC2!$K$13:$K$97,"Kém")</f>
        <v>2</v>
      </c>
      <c r="O21" s="25">
        <f t="shared" si="10"/>
        <v>2.3529411764705882E-2</v>
      </c>
      <c r="P21" s="9">
        <f t="shared" si="11"/>
        <v>85</v>
      </c>
      <c r="Q21" s="10">
        <f t="shared" si="7"/>
        <v>1</v>
      </c>
    </row>
    <row r="22" spans="1:17" ht="16.5" x14ac:dyDescent="0.25">
      <c r="A22" s="14">
        <v>14</v>
      </c>
      <c r="B22" s="15" t="s">
        <v>36</v>
      </c>
      <c r="C22" s="17">
        <f>K69ECE1!A53</f>
        <v>41</v>
      </c>
      <c r="D22" s="24">
        <f>COUNTIF(K69ECE1!$K$13:$K$53,"Xuất sắc")</f>
        <v>16</v>
      </c>
      <c r="E22" s="18">
        <f t="shared" si="0"/>
        <v>0.3902439024390244</v>
      </c>
      <c r="F22" s="24">
        <f>COUNTIF(K69ECE1!$K$13:$K$53,"Tốt")</f>
        <v>21</v>
      </c>
      <c r="G22" s="18">
        <f t="shared" si="8"/>
        <v>0.51219512195121952</v>
      </c>
      <c r="H22" s="24">
        <f>COUNTIF(K69ECE1!$K$13:$K$53,"Khá")</f>
        <v>4</v>
      </c>
      <c r="I22" s="18">
        <f t="shared" si="2"/>
        <v>9.7560975609756101E-2</v>
      </c>
      <c r="J22" s="24">
        <f>COUNTIF(K69ECE1!$K$13:$K$53,"Trung bình")</f>
        <v>0</v>
      </c>
      <c r="K22" s="18">
        <f t="shared" si="9"/>
        <v>0</v>
      </c>
      <c r="L22" s="24">
        <f>COUNTIF(K69ECE1!$K$13:$K$53,"Yếu")</f>
        <v>0</v>
      </c>
      <c r="M22" s="18">
        <f t="shared" si="4"/>
        <v>0</v>
      </c>
      <c r="N22" s="24">
        <f>COUNTIF(K69ECE1!$K$13:$K$53,"Kém")</f>
        <v>0</v>
      </c>
      <c r="O22" s="18">
        <f t="shared" si="10"/>
        <v>0</v>
      </c>
      <c r="P22" s="9">
        <f t="shared" si="11"/>
        <v>41</v>
      </c>
      <c r="Q22" s="10">
        <f t="shared" si="7"/>
        <v>1</v>
      </c>
    </row>
    <row r="23" spans="1:17" ht="16.5" x14ac:dyDescent="0.25">
      <c r="A23" s="14">
        <v>15</v>
      </c>
      <c r="B23" s="15" t="s">
        <v>37</v>
      </c>
      <c r="C23" s="17">
        <f>K69ECE2!A53</f>
        <v>41</v>
      </c>
      <c r="D23" s="24">
        <f>COUNTIF(K69ECE2!$K$13:$K$53,"Xuất sắc")</f>
        <v>14</v>
      </c>
      <c r="E23" s="18">
        <f t="shared" si="0"/>
        <v>0.34146341463414637</v>
      </c>
      <c r="F23" s="24">
        <f>COUNTIF(K69ECE2!$K$13:$K$53,"Tốt")</f>
        <v>25</v>
      </c>
      <c r="G23" s="18">
        <f t="shared" si="8"/>
        <v>0.6097560975609756</v>
      </c>
      <c r="H23" s="24">
        <f>COUNTIF(K69ECE2!$K$13:$K$53,"Khá")</f>
        <v>2</v>
      </c>
      <c r="I23" s="18">
        <f t="shared" si="2"/>
        <v>4.878048780487805E-2</v>
      </c>
      <c r="J23" s="24">
        <f>COUNTIF(K69ECE2!$K$13:$K$53,"Trung bình")</f>
        <v>0</v>
      </c>
      <c r="K23" s="18">
        <f t="shared" si="9"/>
        <v>0</v>
      </c>
      <c r="L23" s="24">
        <f>COUNTIF(K69ECE2!$K$13:$K$53,"Yếu")</f>
        <v>0</v>
      </c>
      <c r="M23" s="18">
        <f t="shared" si="4"/>
        <v>0</v>
      </c>
      <c r="N23" s="24">
        <f>COUNTIF(K69ECE2!$K$13:$K$53,"Kém")</f>
        <v>0</v>
      </c>
      <c r="O23" s="18">
        <f t="shared" si="10"/>
        <v>0</v>
      </c>
      <c r="P23" s="9">
        <f t="shared" si="11"/>
        <v>41</v>
      </c>
      <c r="Q23" s="10">
        <f t="shared" si="7"/>
        <v>1</v>
      </c>
    </row>
    <row r="24" spans="1:17" ht="16.5" x14ac:dyDescent="0.25">
      <c r="A24" s="14">
        <v>16</v>
      </c>
      <c r="B24" s="15" t="s">
        <v>38</v>
      </c>
      <c r="C24" s="17">
        <f>K69ECE3!A52</f>
        <v>40</v>
      </c>
      <c r="D24" s="24">
        <f>COUNTIF(K69ECE3!$K$13:$K$52,"Xuất sắc")</f>
        <v>15</v>
      </c>
      <c r="E24" s="18">
        <f t="shared" si="0"/>
        <v>0.375</v>
      </c>
      <c r="F24" s="24">
        <f>COUNTIF(K69ECE3!$K$13:$K$52,"Tốt")</f>
        <v>18</v>
      </c>
      <c r="G24" s="18">
        <f t="shared" si="8"/>
        <v>0.45</v>
      </c>
      <c r="H24" s="24">
        <f>COUNTIF(K69ECE3!$K$13:$K$52,"Khá")</f>
        <v>6</v>
      </c>
      <c r="I24" s="18">
        <f t="shared" si="2"/>
        <v>0.15</v>
      </c>
      <c r="J24" s="24">
        <f>COUNTIF(K69ECE3!$K$13:$K$52,"Trung bình")</f>
        <v>0</v>
      </c>
      <c r="K24" s="18">
        <f t="shared" si="9"/>
        <v>0</v>
      </c>
      <c r="L24" s="24">
        <f>COUNTIF(K69ECE3!$K$13:$K$52,"Yếu")</f>
        <v>0</v>
      </c>
      <c r="M24" s="18">
        <f t="shared" si="4"/>
        <v>0</v>
      </c>
      <c r="N24" s="24">
        <f>COUNTIF(K69ECE3!$K$13:$K$52,"Kém")</f>
        <v>1</v>
      </c>
      <c r="O24" s="18">
        <f t="shared" si="10"/>
        <v>2.5000000000000001E-2</v>
      </c>
      <c r="P24" s="9">
        <f t="shared" si="11"/>
        <v>40</v>
      </c>
      <c r="Q24" s="10">
        <f t="shared" si="7"/>
        <v>1</v>
      </c>
    </row>
    <row r="25" spans="1:17" ht="16.5" x14ac:dyDescent="0.25">
      <c r="A25" s="14">
        <v>17</v>
      </c>
      <c r="B25" s="15" t="s">
        <v>39</v>
      </c>
      <c r="C25" s="17">
        <f>K69ECE4!A51</f>
        <v>39</v>
      </c>
      <c r="D25" s="24">
        <f>COUNTIF(K69ECE4!$K$13:$K$51,"Xuất sắc")</f>
        <v>14</v>
      </c>
      <c r="E25" s="18">
        <f t="shared" si="0"/>
        <v>0.35897435897435898</v>
      </c>
      <c r="F25" s="24">
        <f>COUNTIF(K69ECE4!$K$13:$K$51,"Tốt")</f>
        <v>19</v>
      </c>
      <c r="G25" s="18">
        <f t="shared" si="8"/>
        <v>0.48717948717948717</v>
      </c>
      <c r="H25" s="24">
        <f>COUNTIF(K69ECE4!$K$13:$K$51,"Khá")</f>
        <v>6</v>
      </c>
      <c r="I25" s="18">
        <f t="shared" si="2"/>
        <v>0.15384615384615385</v>
      </c>
      <c r="J25" s="24">
        <f>COUNTIF(K69ECE4!$K$13:$K$51,"Trung bình")</f>
        <v>0</v>
      </c>
      <c r="K25" s="18">
        <f t="shared" si="9"/>
        <v>0</v>
      </c>
      <c r="L25" s="24">
        <f>COUNTIF(K69ECE4!$K$13:$K$51,"Yếu")</f>
        <v>0</v>
      </c>
      <c r="M25" s="18">
        <f t="shared" si="4"/>
        <v>0</v>
      </c>
      <c r="N25" s="24">
        <f>COUNTIF(K69ECE4!$K$13:$K$51,"Kém")</f>
        <v>0</v>
      </c>
      <c r="O25" s="18">
        <f t="shared" si="10"/>
        <v>0</v>
      </c>
      <c r="P25" s="9">
        <f t="shared" si="11"/>
        <v>39</v>
      </c>
      <c r="Q25" s="10">
        <f t="shared" si="7"/>
        <v>1</v>
      </c>
    </row>
    <row r="26" spans="1:17" ht="16.5" x14ac:dyDescent="0.25">
      <c r="A26" s="14">
        <v>18</v>
      </c>
      <c r="B26" s="15" t="s">
        <v>40</v>
      </c>
      <c r="C26" s="17">
        <f>K69ECE5!A50</f>
        <v>38</v>
      </c>
      <c r="D26" s="24">
        <f>COUNTIF(K69ECE5!$K$13:$K$50,"Xuất sắc")</f>
        <v>14</v>
      </c>
      <c r="E26" s="18">
        <f t="shared" si="0"/>
        <v>0.36842105263157893</v>
      </c>
      <c r="F26" s="24">
        <f>COUNTIF(K69ECE5!$K$13:$K$50,"Tốt")</f>
        <v>24</v>
      </c>
      <c r="G26" s="18">
        <f t="shared" si="8"/>
        <v>0.63157894736842102</v>
      </c>
      <c r="H26" s="24">
        <f>COUNTIF(K69ECE5!$K$13:$K$50,"Khá")</f>
        <v>0</v>
      </c>
      <c r="I26" s="18">
        <f t="shared" si="2"/>
        <v>0</v>
      </c>
      <c r="J26" s="24">
        <f>COUNTIF(K69ECE5!$K$13:$K$50,"Trung bình")</f>
        <v>0</v>
      </c>
      <c r="K26" s="18">
        <f t="shared" si="9"/>
        <v>0</v>
      </c>
      <c r="L26" s="24">
        <f>COUNTIF(K69ECE5!$K$13:$K$50,"Yếu")</f>
        <v>0</v>
      </c>
      <c r="M26" s="18">
        <f t="shared" si="4"/>
        <v>0</v>
      </c>
      <c r="N26" s="24">
        <f>COUNTIF(K69ECE5!$K$13:$K$50,"Kém")</f>
        <v>0</v>
      </c>
      <c r="O26" s="18">
        <f t="shared" si="10"/>
        <v>0</v>
      </c>
      <c r="P26" s="9">
        <f t="shared" si="11"/>
        <v>38</v>
      </c>
      <c r="Q26" s="10">
        <f t="shared" si="7"/>
        <v>1</v>
      </c>
    </row>
    <row r="27" spans="1:17" ht="16.5" x14ac:dyDescent="0.25">
      <c r="A27" s="14">
        <v>19</v>
      </c>
      <c r="B27" s="15" t="s">
        <v>41</v>
      </c>
      <c r="C27" s="17">
        <f>K69ECE6!A52</f>
        <v>40</v>
      </c>
      <c r="D27" s="24">
        <f>COUNTIF(K69ECE6!$K$13:$K$52,"Xuất sắc")</f>
        <v>10</v>
      </c>
      <c r="E27" s="18">
        <f t="shared" si="0"/>
        <v>0.25</v>
      </c>
      <c r="F27" s="24">
        <f>COUNTIF(K69ECE6!$K$13:$K$52,"Tốt")</f>
        <v>17</v>
      </c>
      <c r="G27" s="18">
        <f t="shared" si="8"/>
        <v>0.42499999999999999</v>
      </c>
      <c r="H27" s="24">
        <f>COUNTIF(K69ECE6!$K$13:$K$52,"Khá")</f>
        <v>12</v>
      </c>
      <c r="I27" s="18">
        <f t="shared" si="2"/>
        <v>0.3</v>
      </c>
      <c r="J27" s="24">
        <f>COUNTIF(K69ECE6!$K$13:$K$52,"Trung bình")</f>
        <v>0</v>
      </c>
      <c r="K27" s="18">
        <f t="shared" si="9"/>
        <v>0</v>
      </c>
      <c r="L27" s="24">
        <f>COUNTIF(K69ECE6!$K$13:$K$52,"Yếu")</f>
        <v>0</v>
      </c>
      <c r="M27" s="18">
        <f t="shared" si="4"/>
        <v>0</v>
      </c>
      <c r="N27" s="24">
        <f>COUNTIF(K69ECE6!$K$13:$K$52,"Kém")</f>
        <v>1</v>
      </c>
      <c r="O27" s="18">
        <f t="shared" si="10"/>
        <v>2.5000000000000001E-2</v>
      </c>
      <c r="P27" s="9">
        <f t="shared" si="11"/>
        <v>40</v>
      </c>
      <c r="Q27" s="10">
        <f t="shared" si="7"/>
        <v>1</v>
      </c>
    </row>
    <row r="28" spans="1:17" ht="16.5" x14ac:dyDescent="0.25">
      <c r="A28" s="14">
        <v>20</v>
      </c>
      <c r="B28" s="15" t="s">
        <v>42</v>
      </c>
      <c r="C28" s="17">
        <f>K69ECE7!A52</f>
        <v>40</v>
      </c>
      <c r="D28" s="24">
        <f>COUNTIF(K69ECE7!$K$13:$K$52,"Xuất sắc")</f>
        <v>17</v>
      </c>
      <c r="E28" s="18">
        <f t="shared" si="0"/>
        <v>0.42499999999999999</v>
      </c>
      <c r="F28" s="24">
        <f>COUNTIF(K69ECE7!$K$13:$K$52,"Tốt")</f>
        <v>18</v>
      </c>
      <c r="G28" s="18">
        <f t="shared" si="8"/>
        <v>0.45</v>
      </c>
      <c r="H28" s="24">
        <f>COUNTIF(K69ECE7!$K$13:$K$52,"Khá")</f>
        <v>5</v>
      </c>
      <c r="I28" s="18">
        <f t="shared" si="2"/>
        <v>0.125</v>
      </c>
      <c r="J28" s="24">
        <f>COUNTIF(K69ECE7!$K$13:$K$52,"Trung bình")</f>
        <v>0</v>
      </c>
      <c r="K28" s="18">
        <f t="shared" si="9"/>
        <v>0</v>
      </c>
      <c r="L28" s="24">
        <f>COUNTIF(K69ECE7!$K$13:$K$52,"Yếu")</f>
        <v>0</v>
      </c>
      <c r="M28" s="18">
        <f t="shared" si="4"/>
        <v>0</v>
      </c>
      <c r="N28" s="24">
        <f>COUNTIF(K69ECE7!$K$13:$K$52,"Kém")</f>
        <v>0</v>
      </c>
      <c r="O28" s="18">
        <f t="shared" si="10"/>
        <v>0</v>
      </c>
      <c r="P28" s="9">
        <f t="shared" si="11"/>
        <v>40</v>
      </c>
      <c r="Q28" s="10">
        <f t="shared" si="7"/>
        <v>1</v>
      </c>
    </row>
    <row r="29" spans="1:17" ht="16.5" x14ac:dyDescent="0.25">
      <c r="A29" s="14">
        <v>21</v>
      </c>
      <c r="B29" s="15" t="s">
        <v>43</v>
      </c>
      <c r="C29" s="17">
        <f>K69ECE8!A53</f>
        <v>41</v>
      </c>
      <c r="D29" s="24">
        <f>COUNTIF(K69ECE8!$K$13:$K$53,"xuất sắc")</f>
        <v>16</v>
      </c>
      <c r="E29" s="18">
        <f t="shared" si="0"/>
        <v>0.3902439024390244</v>
      </c>
      <c r="F29" s="24">
        <f>COUNTIF(K69ECE8!$K$13:$K$53,"Tốt")</f>
        <v>23</v>
      </c>
      <c r="G29" s="18">
        <f t="shared" si="8"/>
        <v>0.56097560975609762</v>
      </c>
      <c r="H29" s="24">
        <f>COUNTIF(K69ECE8!$K$13:$K$53,"Khá")</f>
        <v>2</v>
      </c>
      <c r="I29" s="18">
        <f t="shared" si="2"/>
        <v>4.878048780487805E-2</v>
      </c>
      <c r="J29" s="24">
        <f>COUNTIF(K69ECE8!$K$13:$K$53,"Trung bình")</f>
        <v>0</v>
      </c>
      <c r="K29" s="18">
        <f t="shared" si="9"/>
        <v>0</v>
      </c>
      <c r="L29" s="24">
        <f>COUNTIF(K69ECE8!$K$13:$K$53,"Yếu")</f>
        <v>0</v>
      </c>
      <c r="M29" s="18">
        <f t="shared" si="4"/>
        <v>0</v>
      </c>
      <c r="N29" s="24">
        <f>COUNTIF(K69ECE8!$K$13:$K$53,"Kém")</f>
        <v>0</v>
      </c>
      <c r="O29" s="18">
        <f t="shared" si="10"/>
        <v>0</v>
      </c>
      <c r="P29" s="9">
        <f t="shared" si="11"/>
        <v>41</v>
      </c>
      <c r="Q29" s="10">
        <f t="shared" si="7"/>
        <v>1</v>
      </c>
    </row>
    <row r="30" spans="1:17" ht="16.5" x14ac:dyDescent="0.25">
      <c r="A30" s="14">
        <v>22</v>
      </c>
      <c r="B30" s="15" t="s">
        <v>44</v>
      </c>
      <c r="C30" s="17">
        <f>K69EEC1!A53</f>
        <v>41</v>
      </c>
      <c r="D30" s="24">
        <f>COUNTIF(K69EEC1!$K$13:$K$53,"Xuất sắc")</f>
        <v>15</v>
      </c>
      <c r="E30" s="18">
        <f t="shared" si="0"/>
        <v>0.36585365853658536</v>
      </c>
      <c r="F30" s="24">
        <f>COUNTIF(K69EEC1!$K$13:$K$53,"Tốt")</f>
        <v>21</v>
      </c>
      <c r="G30" s="18">
        <f t="shared" si="8"/>
        <v>0.51219512195121952</v>
      </c>
      <c r="H30" s="24">
        <f>COUNTIF(K69EEC1!$K$13:$K$53,"Khá")</f>
        <v>5</v>
      </c>
      <c r="I30" s="18">
        <f t="shared" si="2"/>
        <v>0.12195121951219512</v>
      </c>
      <c r="J30" s="24">
        <f>COUNTIF(K69EEC1!$K$13:$K$53,"Trung bình")</f>
        <v>0</v>
      </c>
      <c r="K30" s="18">
        <f t="shared" si="9"/>
        <v>0</v>
      </c>
      <c r="L30" s="24">
        <f>COUNTIF(K69EEC1!$K$13:$K$53,"Yếu")</f>
        <v>0</v>
      </c>
      <c r="M30" s="18">
        <f t="shared" si="4"/>
        <v>0</v>
      </c>
      <c r="N30" s="24">
        <f>COUNTIF(K69EEC1!$K$13:$K$53,"Kém")</f>
        <v>0</v>
      </c>
      <c r="O30" s="18">
        <f t="shared" si="10"/>
        <v>0</v>
      </c>
      <c r="P30" s="9">
        <f t="shared" si="11"/>
        <v>41</v>
      </c>
      <c r="Q30" s="10">
        <f t="shared" si="7"/>
        <v>1</v>
      </c>
    </row>
    <row r="31" spans="1:17" ht="16.5" x14ac:dyDescent="0.25">
      <c r="A31" s="14">
        <v>23</v>
      </c>
      <c r="B31" s="15" t="s">
        <v>45</v>
      </c>
      <c r="C31" s="17">
        <f>K69EEC2!A52</f>
        <v>40</v>
      </c>
      <c r="D31" s="24">
        <f>COUNTIF(K69EEC2!$K$13:$K$52,"Xuất sắc")</f>
        <v>15</v>
      </c>
      <c r="E31" s="18">
        <f t="shared" si="0"/>
        <v>0.375</v>
      </c>
      <c r="F31" s="24">
        <f>COUNTIF(K69EEC2!$K$13:$K$52,"Tốt")</f>
        <v>20</v>
      </c>
      <c r="G31" s="18">
        <f t="shared" si="8"/>
        <v>0.5</v>
      </c>
      <c r="H31" s="24">
        <f>COUNTIF(K69EEC2!$K$13:$K$52,"Khá")</f>
        <v>5</v>
      </c>
      <c r="I31" s="18">
        <f t="shared" si="2"/>
        <v>0.125</v>
      </c>
      <c r="J31" s="24">
        <f>COUNTIF(K69EEC2!$K$13:$K$52,"Trung bình")</f>
        <v>0</v>
      </c>
      <c r="K31" s="18">
        <f t="shared" si="9"/>
        <v>0</v>
      </c>
      <c r="L31" s="24">
        <f>COUNTIF(K69EEC2!$K$13:$K$52,"Yếu")</f>
        <v>0</v>
      </c>
      <c r="M31" s="18">
        <f t="shared" si="4"/>
        <v>0</v>
      </c>
      <c r="N31" s="24">
        <f>COUNTIF(K69EEC2!$K$13:$K$52,"Kém")</f>
        <v>0</v>
      </c>
      <c r="O31" s="18">
        <f t="shared" si="10"/>
        <v>0</v>
      </c>
      <c r="P31" s="9">
        <f t="shared" si="11"/>
        <v>40</v>
      </c>
      <c r="Q31" s="10">
        <f t="shared" si="7"/>
        <v>1</v>
      </c>
    </row>
    <row r="32" spans="1:17" ht="16.5" x14ac:dyDescent="0.25">
      <c r="A32" s="14">
        <v>24</v>
      </c>
      <c r="B32" s="15" t="s">
        <v>46</v>
      </c>
      <c r="C32" s="17">
        <f>K69EEC3!A53</f>
        <v>41</v>
      </c>
      <c r="D32" s="24">
        <f>COUNTIF(K69EEC3!$K$13:$K$53,"Xuất sắc")</f>
        <v>19</v>
      </c>
      <c r="E32" s="18">
        <f t="shared" si="0"/>
        <v>0.46341463414634149</v>
      </c>
      <c r="F32" s="24">
        <f>COUNTIF(K69EEC3!$K$13:$K$53,"Tốt")</f>
        <v>21</v>
      </c>
      <c r="G32" s="18">
        <f t="shared" si="8"/>
        <v>0.51219512195121952</v>
      </c>
      <c r="H32" s="24">
        <f>COUNTIF(K69EEC3!$K$13:$K$53,"Khá")</f>
        <v>1</v>
      </c>
      <c r="I32" s="18">
        <f t="shared" si="2"/>
        <v>2.4390243902439025E-2</v>
      </c>
      <c r="J32" s="24">
        <f>COUNTIF(K69EEC3!$K$13:$K$53,"Trung bình")</f>
        <v>0</v>
      </c>
      <c r="K32" s="18">
        <f t="shared" si="9"/>
        <v>0</v>
      </c>
      <c r="L32" s="24">
        <f>COUNTIF(K69EEC3!$K$13:$K$53,"Yếu")</f>
        <v>0</v>
      </c>
      <c r="M32" s="18">
        <f t="shared" si="4"/>
        <v>0</v>
      </c>
      <c r="N32" s="24">
        <f>COUNTIF(K69EEC3!$K$13:$K$53,"Kém")</f>
        <v>0</v>
      </c>
      <c r="O32" s="18">
        <f t="shared" si="10"/>
        <v>0</v>
      </c>
      <c r="P32" s="9">
        <f t="shared" si="11"/>
        <v>41</v>
      </c>
      <c r="Q32" s="10">
        <f t="shared" si="7"/>
        <v>1</v>
      </c>
    </row>
    <row r="33" spans="1:17" ht="16.5" x14ac:dyDescent="0.25">
      <c r="A33" s="14">
        <v>25</v>
      </c>
      <c r="B33" s="15" t="s">
        <v>47</v>
      </c>
      <c r="C33" s="17">
        <f>K69EEC4!A53</f>
        <v>41</v>
      </c>
      <c r="D33" s="24">
        <f>COUNTIF(K69EEC4!$K$13:$K$53,"Xuất sắc")</f>
        <v>20</v>
      </c>
      <c r="E33" s="18">
        <f t="shared" si="0"/>
        <v>0.48780487804878048</v>
      </c>
      <c r="F33" s="24">
        <f>COUNTIF(K69EEC4!$K$13:$K$53,"Tốt")</f>
        <v>15</v>
      </c>
      <c r="G33" s="18">
        <f t="shared" si="8"/>
        <v>0.36585365853658536</v>
      </c>
      <c r="H33" s="24">
        <f>COUNTIF(K69EEC4!$K$13:$K$53,"Khá")</f>
        <v>6</v>
      </c>
      <c r="I33" s="18">
        <f t="shared" si="2"/>
        <v>0.14634146341463414</v>
      </c>
      <c r="J33" s="24">
        <f>COUNTIF(K69EEC4!$K$13:$K$53,"Trung bình")</f>
        <v>0</v>
      </c>
      <c r="K33" s="18">
        <f t="shared" si="9"/>
        <v>0</v>
      </c>
      <c r="L33" s="24">
        <f>COUNTIF(K69EEC4!$K$13:$K$53,"Yếu")</f>
        <v>0</v>
      </c>
      <c r="M33" s="18">
        <f t="shared" si="4"/>
        <v>0</v>
      </c>
      <c r="N33" s="24">
        <f>COUNTIF(K69EEC4!$K$13:$K$53,"Kém")</f>
        <v>0</v>
      </c>
      <c r="O33" s="18">
        <f t="shared" si="10"/>
        <v>0</v>
      </c>
      <c r="P33" s="9">
        <f t="shared" si="11"/>
        <v>41</v>
      </c>
      <c r="Q33" s="10">
        <f t="shared" si="7"/>
        <v>1</v>
      </c>
    </row>
    <row r="34" spans="1:17" ht="16.5" x14ac:dyDescent="0.25">
      <c r="A34" s="14">
        <v>26</v>
      </c>
      <c r="B34" s="15" t="s">
        <v>48</v>
      </c>
      <c r="C34" s="17">
        <f>K69EEC5!A52</f>
        <v>40</v>
      </c>
      <c r="D34" s="24">
        <f>COUNTIF(K69EEC5!$K$13:$K$52,"Xuất sắc")</f>
        <v>13</v>
      </c>
      <c r="E34" s="18">
        <f t="shared" si="0"/>
        <v>0.32500000000000001</v>
      </c>
      <c r="F34" s="24">
        <f>COUNTIF(K69EEC5!$K$13:$K$52,"Tốt")</f>
        <v>9</v>
      </c>
      <c r="G34" s="18">
        <f t="shared" si="8"/>
        <v>0.22500000000000001</v>
      </c>
      <c r="H34" s="24">
        <f>COUNTIF(K69EEC5!$K$13:$K$52,"Khá")</f>
        <v>18</v>
      </c>
      <c r="I34" s="18">
        <f t="shared" si="2"/>
        <v>0.45</v>
      </c>
      <c r="J34" s="24">
        <f>COUNTIF(K69EEC5!$K$13:$K$52,"Trung bình")</f>
        <v>0</v>
      </c>
      <c r="K34" s="18">
        <f t="shared" si="9"/>
        <v>0</v>
      </c>
      <c r="L34" s="24">
        <f>COUNTIF(K69EEC5!$K$13:$K$52,"Yếu")</f>
        <v>0</v>
      </c>
      <c r="M34" s="18">
        <f t="shared" si="4"/>
        <v>0</v>
      </c>
      <c r="N34" s="24">
        <f>COUNTIF(K69EEC5!$K$13:$K$52,"Kém")</f>
        <v>0</v>
      </c>
      <c r="O34" s="18">
        <f t="shared" si="10"/>
        <v>0</v>
      </c>
      <c r="P34" s="9">
        <f t="shared" si="11"/>
        <v>40</v>
      </c>
      <c r="Q34" s="10">
        <f t="shared" si="7"/>
        <v>1</v>
      </c>
    </row>
    <row r="35" spans="1:17" ht="16.5" x14ac:dyDescent="0.25">
      <c r="A35" s="14">
        <v>27</v>
      </c>
      <c r="B35" s="15" t="s">
        <v>49</v>
      </c>
      <c r="C35" s="17">
        <f>K69EEC6!A52</f>
        <v>40</v>
      </c>
      <c r="D35" s="24">
        <f>COUNTIF(K69EEC6!$K$13:$K$52,"Xuất sắc")</f>
        <v>12</v>
      </c>
      <c r="E35" s="18">
        <f t="shared" si="0"/>
        <v>0.3</v>
      </c>
      <c r="F35" s="24">
        <f>COUNTIF(K69EEC6!$K$13:$K$52,"Tốt")</f>
        <v>22</v>
      </c>
      <c r="G35" s="18">
        <f t="shared" si="8"/>
        <v>0.55000000000000004</v>
      </c>
      <c r="H35" s="24">
        <f>COUNTIF(K69EEC6!$K$13:$K$52,"Khá")</f>
        <v>6</v>
      </c>
      <c r="I35" s="18">
        <f t="shared" si="2"/>
        <v>0.15</v>
      </c>
      <c r="J35" s="24">
        <f>COUNTIF(K69EEC6!$K$13:$K$52,"Trung bình")</f>
        <v>0</v>
      </c>
      <c r="K35" s="18">
        <f t="shared" si="9"/>
        <v>0</v>
      </c>
      <c r="L35" s="24">
        <f>COUNTIF(K69EEC6!$K$13:$K$52,"Yếu")</f>
        <v>0</v>
      </c>
      <c r="M35" s="18">
        <f t="shared" si="4"/>
        <v>0</v>
      </c>
      <c r="N35" s="24">
        <f>COUNTIF(K69EEC6!$K$13:$K$52,"Kém")</f>
        <v>0</v>
      </c>
      <c r="O35" s="18">
        <f t="shared" si="10"/>
        <v>0</v>
      </c>
      <c r="P35" s="9">
        <f t="shared" si="11"/>
        <v>40</v>
      </c>
      <c r="Q35" s="10">
        <f t="shared" si="7"/>
        <v>1</v>
      </c>
    </row>
    <row r="36" spans="1:17" ht="16.5" x14ac:dyDescent="0.25">
      <c r="A36" s="14">
        <v>28</v>
      </c>
      <c r="B36" s="15" t="s">
        <v>50</v>
      </c>
      <c r="C36" s="17">
        <f>K69EEC7!A53</f>
        <v>41</v>
      </c>
      <c r="D36" s="24">
        <f>COUNTIF(K69EEC7!$K$13:$K$53,"Xuất sắc")</f>
        <v>14</v>
      </c>
      <c r="E36" s="18">
        <f t="shared" si="0"/>
        <v>0.34146341463414637</v>
      </c>
      <c r="F36" s="24">
        <f>COUNTIF(K69EEC7!$K$13:$K$53,"Tốt")</f>
        <v>18</v>
      </c>
      <c r="G36" s="18">
        <f t="shared" si="8"/>
        <v>0.43902439024390244</v>
      </c>
      <c r="H36" s="24">
        <f>COUNTIF(K69EEC7!$K$13:$K$53,"Khá")</f>
        <v>9</v>
      </c>
      <c r="I36" s="18">
        <f t="shared" si="2"/>
        <v>0.21951219512195122</v>
      </c>
      <c r="J36" s="24">
        <f>COUNTIF(K69EEC7!$K$13:$K$53,"Trung bình")</f>
        <v>0</v>
      </c>
      <c r="K36" s="18">
        <f t="shared" si="9"/>
        <v>0</v>
      </c>
      <c r="L36" s="24">
        <f>COUNTIF(K69EEC7!$K$13:$K$53,"Yếu")</f>
        <v>0</v>
      </c>
      <c r="M36" s="18">
        <f t="shared" si="4"/>
        <v>0</v>
      </c>
      <c r="N36" s="24">
        <f>COUNTIF(K69EEC7!$K$13:$K$53,"Kém")</f>
        <v>0</v>
      </c>
      <c r="O36" s="18">
        <f t="shared" si="10"/>
        <v>0</v>
      </c>
      <c r="P36" s="9">
        <f t="shared" si="11"/>
        <v>41</v>
      </c>
      <c r="Q36" s="10">
        <f t="shared" si="7"/>
        <v>1</v>
      </c>
    </row>
    <row r="37" spans="1:17" ht="16.5" x14ac:dyDescent="0.25">
      <c r="A37" s="14">
        <v>29</v>
      </c>
      <c r="B37" s="15" t="s">
        <v>51</v>
      </c>
      <c r="C37" s="17">
        <f>K69EEC8!A54</f>
        <v>42</v>
      </c>
      <c r="D37" s="24">
        <f>COUNTIF(K69EEC8!$K$13:$K$54,"xuất sắc")</f>
        <v>13</v>
      </c>
      <c r="E37" s="18">
        <f t="shared" si="0"/>
        <v>0.30952380952380953</v>
      </c>
      <c r="F37" s="24">
        <f>COUNTIF(K69EEC8!$K$13:$K$54,"Tốt")</f>
        <v>21</v>
      </c>
      <c r="G37" s="18">
        <f t="shared" si="8"/>
        <v>0.5</v>
      </c>
      <c r="H37" s="24">
        <f>COUNTIF(K69EEC8!$K$13:$K$54,"Khá")</f>
        <v>8</v>
      </c>
      <c r="I37" s="18">
        <f t="shared" si="2"/>
        <v>0.19047619047619047</v>
      </c>
      <c r="J37" s="24">
        <f>COUNTIF(K69EEC8!$K$13:$K$54,"Trung bình")</f>
        <v>0</v>
      </c>
      <c r="K37" s="18">
        <f t="shared" si="9"/>
        <v>0</v>
      </c>
      <c r="L37" s="24">
        <f>COUNTIF(K69EEC8!$K$13:$K$54,"Yếu")</f>
        <v>0</v>
      </c>
      <c r="M37" s="18">
        <f t="shared" si="4"/>
        <v>0</v>
      </c>
      <c r="N37" s="24">
        <f>COUNTIF(K69EEC8!$K$13:$K$54,"Kém")</f>
        <v>0</v>
      </c>
      <c r="O37" s="18">
        <f t="shared" si="10"/>
        <v>0</v>
      </c>
      <c r="P37" s="9">
        <f t="shared" si="11"/>
        <v>42</v>
      </c>
      <c r="Q37" s="10">
        <f t="shared" si="7"/>
        <v>1</v>
      </c>
    </row>
    <row r="38" spans="1:17" ht="16.5" x14ac:dyDescent="0.25">
      <c r="A38" s="14">
        <v>30</v>
      </c>
      <c r="B38" s="15" t="s">
        <v>52</v>
      </c>
      <c r="C38" s="17">
        <f>K69ERE1!A51</f>
        <v>39</v>
      </c>
      <c r="D38" s="24">
        <f>COUNTIF(K69ERE1!$K$13:$K$51,"Xuất sắc")</f>
        <v>13</v>
      </c>
      <c r="E38" s="18">
        <f t="shared" si="0"/>
        <v>0.33333333333333331</v>
      </c>
      <c r="F38" s="24">
        <f>COUNTIF(K69ERE1!$K$13:$K$51,"Tốt")</f>
        <v>21</v>
      </c>
      <c r="G38" s="18">
        <f t="shared" si="8"/>
        <v>0.53846153846153844</v>
      </c>
      <c r="H38" s="24">
        <f>COUNTIF(K69ERE1!$K$13:$K$51,"Khá")</f>
        <v>5</v>
      </c>
      <c r="I38" s="18">
        <f t="shared" si="2"/>
        <v>0.12820512820512819</v>
      </c>
      <c r="J38" s="24">
        <f>COUNTIF(K69ERE1!$K$13:$K$51,"Trung bình")</f>
        <v>0</v>
      </c>
      <c r="K38" s="18">
        <f t="shared" si="9"/>
        <v>0</v>
      </c>
      <c r="L38" s="24">
        <f>COUNTIF(K69ERE1!$K$13:$K$51,"yếu")</f>
        <v>0</v>
      </c>
      <c r="M38" s="18">
        <f t="shared" si="4"/>
        <v>0</v>
      </c>
      <c r="N38" s="24">
        <f>COUNTIF(K69ERE1!$K$13:$K$51,"Kém")</f>
        <v>0</v>
      </c>
      <c r="O38" s="18">
        <f t="shared" si="10"/>
        <v>0</v>
      </c>
      <c r="P38" s="9">
        <f t="shared" si="11"/>
        <v>39</v>
      </c>
      <c r="Q38" s="10">
        <f t="shared" si="7"/>
        <v>1</v>
      </c>
    </row>
    <row r="39" spans="1:17" ht="16.5" x14ac:dyDescent="0.25">
      <c r="A39" s="14">
        <v>31</v>
      </c>
      <c r="B39" s="15" t="s">
        <v>53</v>
      </c>
      <c r="C39" s="17">
        <f>K69ERE2!A52</f>
        <v>40</v>
      </c>
      <c r="D39" s="24">
        <f>COUNTIF(K69ERE2!$K$13:$K$52,"Xuất sắc")</f>
        <v>9</v>
      </c>
      <c r="E39" s="18">
        <f t="shared" si="0"/>
        <v>0.22500000000000001</v>
      </c>
      <c r="F39" s="24">
        <f>COUNTIF(K69ERE2!$K$13:$K$52,"Tốt")</f>
        <v>23</v>
      </c>
      <c r="G39" s="18">
        <f t="shared" si="8"/>
        <v>0.57499999999999996</v>
      </c>
      <c r="H39" s="24">
        <f>COUNTIF(K69ERE2!$K$13:$K$52,"Khá")</f>
        <v>7</v>
      </c>
      <c r="I39" s="18">
        <f t="shared" si="2"/>
        <v>0.17499999999999999</v>
      </c>
      <c r="J39" s="24">
        <f>COUNTIF(K69ERE2!$K$13:$K$52,"Trung bình")</f>
        <v>0</v>
      </c>
      <c r="K39" s="18">
        <f t="shared" si="9"/>
        <v>0</v>
      </c>
      <c r="L39" s="24">
        <f>COUNTIF(K69ERE2!$K$13:$K$52,"Yếu")</f>
        <v>0</v>
      </c>
      <c r="M39" s="18">
        <f t="shared" si="4"/>
        <v>0</v>
      </c>
      <c r="N39" s="24">
        <f>COUNTIF(K69ERE2!$K$13:$K$52,"Kém")</f>
        <v>1</v>
      </c>
      <c r="O39" s="18">
        <f t="shared" si="10"/>
        <v>2.5000000000000001E-2</v>
      </c>
      <c r="P39" s="9">
        <f t="shared" si="11"/>
        <v>40</v>
      </c>
      <c r="Q39" s="10">
        <f t="shared" si="7"/>
        <v>0.99999999999999989</v>
      </c>
    </row>
    <row r="40" spans="1:17" s="1" customFormat="1" ht="15.75" x14ac:dyDescent="0.25">
      <c r="A40" s="49" t="s">
        <v>25</v>
      </c>
      <c r="B40" s="50"/>
      <c r="C40" s="19">
        <f>SUM(D40,F40,H40,J40,L40,N40)</f>
        <v>1423</v>
      </c>
      <c r="D40" s="5">
        <f>SUM(D11:D39)</f>
        <v>514</v>
      </c>
      <c r="E40" s="18">
        <f t="shared" si="0"/>
        <v>0.36120871398453969</v>
      </c>
      <c r="F40" s="5">
        <f>SUM(F11:F39)</f>
        <v>619</v>
      </c>
      <c r="G40" s="20">
        <f t="shared" ref="G40" si="12">F40/C40</f>
        <v>0.43499648629655657</v>
      </c>
      <c r="H40" s="5">
        <f>SUM(H11:H39)</f>
        <v>264</v>
      </c>
      <c r="I40" s="20">
        <f t="shared" ref="I40" si="13">H40/C40</f>
        <v>0.18552354181307099</v>
      </c>
      <c r="J40" s="5">
        <f>SUM(J11:J39)</f>
        <v>11</v>
      </c>
      <c r="K40" s="20">
        <f t="shared" ref="K40" si="14">J40/C40</f>
        <v>7.7301475755446238E-3</v>
      </c>
      <c r="L40" s="5">
        <f>SUM(L11:L39)</f>
        <v>0</v>
      </c>
      <c r="M40" s="20">
        <f t="shared" ref="M40" si="15">L40/C40</f>
        <v>0</v>
      </c>
      <c r="N40" s="5">
        <f>SUM(N11:N39)</f>
        <v>15</v>
      </c>
      <c r="O40" s="20">
        <f t="shared" ref="O40" si="16">N40/C40</f>
        <v>1.0541110330288124E-2</v>
      </c>
      <c r="P40" s="11">
        <f>SUM(P11:P39)</f>
        <v>1423</v>
      </c>
      <c r="Q40" s="10">
        <f t="shared" ref="Q40" si="17">SUM(E40,G40,I40,K40,M40,O40)</f>
        <v>0.99999999999999989</v>
      </c>
    </row>
  </sheetData>
  <mergeCells count="16">
    <mergeCell ref="A40:B40"/>
    <mergeCell ref="A1:F1"/>
    <mergeCell ref="I1:O1"/>
    <mergeCell ref="A2:F2"/>
    <mergeCell ref="I2:O2"/>
    <mergeCell ref="B5:O5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conditionalFormatting sqref="B11:B39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K66ECE</vt:lpstr>
      <vt:lpstr>K66ERE</vt:lpstr>
      <vt:lpstr>K67ECE1</vt:lpstr>
      <vt:lpstr>K67ECE2</vt:lpstr>
      <vt:lpstr>K67EEC</vt:lpstr>
      <vt:lpstr>K67ERE</vt:lpstr>
      <vt:lpstr>K68ECE1</vt:lpstr>
      <vt:lpstr>K68ECE2</vt:lpstr>
      <vt:lpstr>K68ERE</vt:lpstr>
      <vt:lpstr>K68EEC1</vt:lpstr>
      <vt:lpstr>K68EEC2</vt:lpstr>
      <vt:lpstr>K69ECE1</vt:lpstr>
      <vt:lpstr>K69ECE2</vt:lpstr>
      <vt:lpstr>K69ECE3</vt:lpstr>
      <vt:lpstr>K69ECE4</vt:lpstr>
      <vt:lpstr>K69ECE5</vt:lpstr>
      <vt:lpstr>K69ECE6</vt:lpstr>
      <vt:lpstr>K69ECE7</vt:lpstr>
      <vt:lpstr>K69ECE8</vt:lpstr>
      <vt:lpstr>K69EEC1</vt:lpstr>
      <vt:lpstr>K69EEC2</vt:lpstr>
      <vt:lpstr>K69EEC3</vt:lpstr>
      <vt:lpstr>K69EEC4</vt:lpstr>
      <vt:lpstr>K69EEC5</vt:lpstr>
      <vt:lpstr>K69EEC6</vt:lpstr>
      <vt:lpstr>K69EEC7</vt:lpstr>
      <vt:lpstr>K69EEC8</vt:lpstr>
      <vt:lpstr>K69ERE1</vt:lpstr>
      <vt:lpstr>K69ERE2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2025-10-03T09:14:46Z</dcterms:modified>
</cp:coreProperties>
</file>